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160" windowHeight="8835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ФОРМА!$A$3:$J$209</definedName>
  </definedNames>
  <calcPr calcId="124519"/>
</workbook>
</file>

<file path=xl/calcChain.xml><?xml version="1.0" encoding="utf-8"?>
<calcChain xmlns="http://schemas.openxmlformats.org/spreadsheetml/2006/main">
  <c r="I162" i="2"/>
  <c r="D21" i="5"/>
  <c r="D20" l="1"/>
  <c r="D19"/>
  <c r="E19" s="1"/>
  <c r="D15"/>
  <c r="E15" s="1"/>
  <c r="I113" i="2" l="1"/>
  <c r="G146" l="1"/>
  <c r="I144" s="1"/>
  <c r="D16" i="5" s="1"/>
  <c r="E16" s="1"/>
  <c r="I145" i="2" l="1"/>
  <c r="D17" i="5" s="1"/>
  <c r="E17" s="1"/>
  <c r="I141" i="2"/>
  <c r="I143"/>
  <c r="D13" i="5" l="1"/>
  <c r="E13" l="1"/>
  <c r="E21"/>
  <c r="E20"/>
  <c r="D14" l="1"/>
  <c r="E14" s="1"/>
  <c r="D18"/>
  <c r="E18" s="1"/>
  <c r="A5"/>
  <c r="A2"/>
  <c r="E22" l="1"/>
</calcChain>
</file>

<file path=xl/comments1.xml><?xml version="1.0" encoding="utf-8"?>
<comments xmlns="http://schemas.openxmlformats.org/spreadsheetml/2006/main">
  <authors>
    <author>Manankina</author>
    <author>Бирюкова Валерия Геннадьевна</author>
    <author>user</author>
  </authors>
  <commentList>
    <comment ref="A25" author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45" authorId="1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60" author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2" authorId="2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66" authorId="1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76" authorId="2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90" authorId="2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07" author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32" authorId="1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37" authorId="1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</commentList>
</comments>
</file>

<file path=xl/sharedStrings.xml><?xml version="1.0" encoding="utf-8"?>
<sst xmlns="http://schemas.openxmlformats.org/spreadsheetml/2006/main" count="242" uniqueCount="196">
  <si>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</si>
  <si>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</si>
  <si>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</si>
  <si>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</si>
  <si>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</si>
  <si>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</si>
  <si>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</si>
  <si>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</si>
  <si>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</si>
  <si>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</si>
  <si>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</si>
  <si>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</si>
  <si>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</si>
  <si>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</si>
  <si>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</si>
  <si>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</si>
  <si>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</si>
  <si>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</si>
  <si>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</si>
  <si>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</si>
  <si>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</si>
  <si>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</si>
  <si>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</si>
  <si>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</si>
  <si>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</si>
  <si>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</si>
  <si>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</si>
  <si>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</si>
  <si>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</si>
  <si>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</si>
  <si>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</si>
  <si>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</si>
  <si>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</si>
  <si>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</si>
  <si>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</si>
  <si>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</si>
  <si>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</si>
  <si>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</si>
  <si>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</si>
  <si>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</si>
  <si>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</si>
  <si>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</si>
  <si>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</si>
  <si>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</si>
  <si>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</si>
  <si>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</si>
  <si>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</si>
  <si>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</si>
  <si>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</si>
  <si>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</si>
  <si>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</si>
  <si>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</si>
  <si>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</si>
  <si>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</si>
  <si>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</si>
  <si>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</si>
  <si>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</si>
  <si>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</si>
  <si>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</si>
  <si>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</si>
  <si>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</si>
  <si>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</si>
  <si>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</si>
  <si>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</si>
  <si>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</si>
  <si>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</si>
  <si>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</si>
  <si>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</si>
  <si>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</si>
  <si>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</si>
  <si>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</si>
  <si>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</si>
  <si>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</si>
  <si>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</si>
  <si>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</si>
  <si>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</si>
  <si>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</si>
  <si>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</si>
  <si>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</si>
  <si>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</si>
  <si>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</si>
  <si>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 xml:space="preserve">инициативного проекта 
для участия в конкурсном отборе инициативных проектов 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</si>
  <si>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</si>
  <si>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</si>
  <si>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</si>
  <si>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</si>
  <si>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</si>
  <si>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</si>
  <si>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</si>
  <si>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</si>
  <si>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</si>
  <si>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</si>
  <si>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Прочие (описание):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</si>
  <si>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</si>
  <si>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</si>
  <si>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</si>
  <si>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</si>
  <si>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</si>
  <si>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</si>
  <si>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</si>
  <si>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</si>
  <si>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</si>
  <si>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</si>
  <si>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</si>
  <si>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</si>
  <si>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</si>
  <si>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</si>
  <si>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</si>
  <si>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</si>
  <si>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</si>
  <si>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</si>
  <si>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</si>
  <si>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</si>
  <si>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</si>
  <si>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</si>
  <si>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</si>
  <si>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</si>
  <si>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</si>
  <si>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</si>
  <si>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</si>
  <si>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</si>
  <si>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</si>
  <si>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</si>
  <si>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</si>
  <si>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</si>
  <si>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</si>
  <si>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</si>
  <si>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</si>
  <si>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</si>
  <si>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</si>
  <si>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</si>
  <si>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</si>
  <si>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</si>
  <si>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</si>
  <si>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</si>
  <si>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</si>
  <si>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</si>
  <si>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</si>
  <si>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</si>
  <si>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</si>
  <si>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</si>
  <si>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</si>
  <si>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</si>
  <si>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 xml:space="preserve">*Объем субсидии из областного бюджета не должен превышать 2 млн рублей. Совокупный объем средств местного бюджета, физических лиц, юридических лиц и индивидуальных предпринимателей, планируемых к направлению для реализации проекта, должен соответствовать требованиям к уровню софинансирования субсидий местных бюджетов, утвержденным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Минимальная доля инициативных платежей физических и (или) юридических лиц, индивидуальных предпринимателей должна составлять не менее 5 процентов.
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</si>
  <si>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</si>
  <si>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</si>
  <si>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</si>
  <si>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</si>
  <si>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>место захоранения</t>
  </si>
  <si>
    <t>Администрации Милютинского сельского поселения Милютинского района</t>
  </si>
  <si>
    <t>в наличии</t>
  </si>
  <si>
    <t>х</t>
  </si>
  <si>
    <t>Подготовка территории и проведение работ по благоустройству: вырубка поросли по периметру территории кладбища, демонтаж старого ограждения уборка мусора; проведение работ по организации мест раздельного сбора мусора, подготовка и установка металлического ограждения</t>
  </si>
  <si>
    <t>отсутствует</t>
  </si>
  <si>
    <t>Родственники жителей</t>
  </si>
  <si>
    <t>МУП "Чистая станица"</t>
  </si>
  <si>
    <t>Предоставление техники для уборки мусора</t>
  </si>
  <si>
    <t>шт</t>
  </si>
  <si>
    <t>01</t>
  </si>
  <si>
    <t>октября</t>
  </si>
  <si>
    <t>Милютинского района</t>
  </si>
  <si>
    <t>Писаренко О.Р.</t>
  </si>
  <si>
    <t>sp23241@donpac,ru</t>
  </si>
  <si>
    <t>Бондарева Елена Дмитриевна</t>
  </si>
  <si>
    <t>Плюснина  Татьяна Ивановна</t>
  </si>
  <si>
    <t>Дейнекина Ольга Федоровна</t>
  </si>
  <si>
    <t xml:space="preserve">5.3. Ссылка на файловый обменник или облачное хранилище с фотографиями, отражающими текущее состояние объекта:               </t>
  </si>
  <si>
    <t>Милютинского сельского поселения</t>
  </si>
  <si>
    <t>Россия, Ростовская область,Милютинский район, 0,5км на север от х.Юдин</t>
  </si>
  <si>
    <t>Благоустройство территории кладбища ст.Милютинская (установка ограждений) Милютинского сельского поселения Милютинского района Ростовской области</t>
  </si>
  <si>
    <t>станица Милютинская</t>
  </si>
  <si>
    <t>Общая площадь кладбища, расположенного на территории сельского поселения в ст.Милютинская - 6117кв.метров. В настоящее время кладбище не действующее, на нем имеется 60захоронений. На данном этапе кладбище находится в неудовлетворительном состоянии: ограждение с высокой степнью повреждения, в результате чего имеет неухоженный вид. Проблема для жителей поселения достаточно серьезная и требует неотлагательного решения.</t>
  </si>
  <si>
    <t>https://disk.yandex.ru/d/KyZjK4B7-GWWHA</t>
  </si>
  <si>
    <t>Увековечивание кладбища в ст.Милютинская</t>
  </si>
  <si>
    <t>Жители  ст.Милютинская</t>
  </si>
  <si>
    <t xml:space="preserve">Заместитель главы администрации </t>
  </si>
  <si>
    <t>Сергиенко С.Ю.</t>
  </si>
  <si>
    <t>https://www.instagram.com/p/CSJs0l5jYeB/</t>
  </si>
  <si>
    <t>https://milutinskoesp.ru/novosti/2707-2021-08-04-15-55.html</t>
  </si>
  <si>
    <t>сайт Администрации Милютинского сельского поселения</t>
  </si>
  <si>
    <t>https://disk.yandex.ru/d/Alx1_V28J47Pvg</t>
  </si>
  <si>
    <t>МУПАТП</t>
  </si>
  <si>
    <t>Милютинское РАЙПО</t>
  </si>
  <si>
    <t>Редакция газеты "ЛУЧ"</t>
  </si>
  <si>
    <t>МУП АТП</t>
  </si>
  <si>
    <t>КУВИ-002/2021-122354299</t>
  </si>
  <si>
    <t>Выписка из ЕГРН (земельный участок)</t>
  </si>
  <si>
    <t>Вернигоров Михаил Леонидович</t>
  </si>
  <si>
    <t>m.vernigorov@mail.ru</t>
  </si>
  <si>
    <t>Мякотин Александр Васильевич</t>
  </si>
  <si>
    <t>miakotin2017@yandex.ru</t>
  </si>
  <si>
    <t>Скирдин Алексей Петрович</t>
  </si>
  <si>
    <t>mumagb@yandex.ru</t>
  </si>
  <si>
    <t>Милютинский район</t>
  </si>
  <si>
    <t>Милютинское поселение</t>
  </si>
  <si>
    <t>Организация ритуальных услуг и содержание мест захоронения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</si>
</sst>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%"/>
    <numFmt numFmtId="166" formatCode="0.0"/>
  </numFmts>
  <fonts count="23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4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4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1" fillId="3" borderId="14" xfId="2" applyNumberFormat="1" applyFont="1" applyFill="1" applyBorder="1" applyAlignment="1" applyProtection="1">
      <alignment vertical="top" wrapText="1"/>
      <protection locked="0"/>
    </xf>
    <xf numFmtId="165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6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6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6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6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top" wrapText="1"/>
    </xf>
    <xf numFmtId="164" fontId="1" fillId="3" borderId="28" xfId="2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0" fillId="3" borderId="23" xfId="1" applyFill="1" applyBorder="1" applyAlignment="1" applyProtection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10" xfId="3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1" applyFill="1" applyBorder="1" applyAlignment="1" applyProtection="1">
      <alignment horizontal="left" vertical="top" wrapText="1"/>
      <protection locked="0"/>
    </xf>
    <xf numFmtId="0" fontId="5" fillId="3" borderId="21" xfId="1" applyFont="1" applyFill="1" applyBorder="1" applyAlignment="1" applyProtection="1">
      <alignment horizontal="left" vertical="top" wrapText="1"/>
      <protection locked="0"/>
    </xf>
    <xf numFmtId="0" fontId="5" fillId="3" borderId="22" xfId="1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165" fontId="10" fillId="3" borderId="10" xfId="1" applyNumberFormat="1" applyFill="1" applyBorder="1" applyAlignment="1" applyProtection="1">
      <alignment horizontal="center" vertical="top" wrapText="1"/>
      <protection locked="0"/>
    </xf>
    <xf numFmtId="165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0" fontId="3" fillId="0" borderId="21" xfId="0" applyFont="1" applyFill="1" applyBorder="1" applyAlignment="1">
      <alignment horizontal="left" vertical="top" wrapText="1"/>
    </xf>
    <xf numFmtId="0" fontId="10" fillId="3" borderId="23" xfId="1" applyFill="1" applyBorder="1" applyAlignment="1" applyProtection="1">
      <alignment horizontal="left" vertical="top" wrapText="1"/>
      <protection locked="0"/>
    </xf>
    <xf numFmtId="0" fontId="5" fillId="3" borderId="24" xfId="1" applyFont="1" applyFill="1" applyBorder="1" applyAlignment="1" applyProtection="1">
      <alignment horizontal="left" vertical="top" wrapText="1"/>
      <protection locked="0"/>
    </xf>
    <xf numFmtId="0" fontId="5" fillId="3" borderId="25" xfId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3" xfId="0" applyNumberFormat="1" applyFont="1" applyFill="1" applyBorder="1" applyAlignment="1" applyProtection="1">
      <alignment horizontal="left" vertical="top" wrapTex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/>
      <protection locked="0"/>
    </xf>
    <xf numFmtId="2" fontId="5" fillId="3" borderId="2" xfId="0" applyNumberFormat="1" applyFont="1" applyFill="1" applyBorder="1" applyAlignment="1" applyProtection="1">
      <alignment horizontal="center" vertical="top" wrapText="1"/>
      <protection locked="0"/>
    </xf>
    <xf numFmtId="2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5" fontId="5" fillId="0" borderId="10" xfId="3" applyNumberFormat="1" applyFont="1" applyFill="1" applyBorder="1" applyAlignment="1" applyProtection="1">
      <alignment horizontal="center" vertical="top" wrapText="1"/>
      <protection locked="0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164" fontId="1" fillId="3" borderId="23" xfId="2" applyNumberFormat="1" applyFont="1" applyFill="1" applyBorder="1" applyAlignment="1" applyProtection="1">
      <alignment horizontal="center" vertical="top" wrapText="1"/>
      <protection locked="0"/>
    </xf>
    <xf numFmtId="164" fontId="1" fillId="3" borderId="25" xfId="2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4" fontId="3" fillId="2" borderId="10" xfId="0" applyNumberFormat="1" applyFont="1" applyFill="1" applyBorder="1" applyAlignment="1" applyProtection="1">
      <alignment horizontal="center" vertical="top" wrapText="1"/>
    </xf>
    <xf numFmtId="165" fontId="3" fillId="2" borderId="10" xfId="3" applyNumberFormat="1" applyFont="1" applyFill="1" applyBorder="1" applyAlignment="1" applyProtection="1">
      <alignment horizontal="center" vertical="top" wrapText="1"/>
      <protection locked="0"/>
    </xf>
    <xf numFmtId="0" fontId="10" fillId="0" borderId="24" xfId="1" applyFill="1" applyBorder="1" applyAlignment="1" applyProtection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4" fontId="5" fillId="0" borderId="10" xfId="0" applyNumberFormat="1" applyFont="1" applyFill="1" applyBorder="1" applyAlignment="1" applyProtection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4" fontId="5" fillId="0" borderId="5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2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164" fontId="3" fillId="3" borderId="23" xfId="2" applyNumberFormat="1" applyFont="1" applyFill="1" applyBorder="1" applyAlignment="1" applyProtection="1">
      <alignment horizontal="center" vertical="top" wrapText="1"/>
      <protection locked="0"/>
    </xf>
    <xf numFmtId="164" fontId="3" fillId="3" borderId="25" xfId="2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right" vertical="top" wrapText="1"/>
    </xf>
    <xf numFmtId="0" fontId="3" fillId="0" borderId="26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 shrinkToFi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vernigorov@mail.ru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sp23241@donpac,ru" TargetMode="External"/><Relationship Id="rId7" Type="http://schemas.openxmlformats.org/officeDocument/2006/relationships/hyperlink" Target="https://milutinskoesp.ru/novosti/2707-2021-08-04-15-55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p23241@donpac,ru" TargetMode="External"/><Relationship Id="rId1" Type="http://schemas.openxmlformats.org/officeDocument/2006/relationships/hyperlink" Target="mailto:sp23241@donpac,ru" TargetMode="External"/><Relationship Id="rId6" Type="http://schemas.openxmlformats.org/officeDocument/2006/relationships/hyperlink" Target="https://www.instagram.com/p/CSJs0l5jYeB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d/Alx1_V28J47Pvg" TargetMode="External"/><Relationship Id="rId10" Type="http://schemas.openxmlformats.org/officeDocument/2006/relationships/hyperlink" Target="mailto:mumagb@yandex.ru" TargetMode="External"/><Relationship Id="rId4" Type="http://schemas.openxmlformats.org/officeDocument/2006/relationships/hyperlink" Target="https://disk.yandex.ru/d/KyZjK4B7-GWWHA" TargetMode="External"/><Relationship Id="rId9" Type="http://schemas.openxmlformats.org/officeDocument/2006/relationships/hyperlink" Target="mailto:miakotin2017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J330"/>
  <sheetViews>
    <sheetView tabSelected="1" view="pageBreakPreview" topLeftCell="A157" zoomScale="90" zoomScaleNormal="90" zoomScaleSheetLayoutView="90" workbookViewId="0">
      <selection activeCell="L146" sqref="L146"/>
    </sheetView>
  </sheetViews>
  <sheetFormatPr defaultColWidth="8" defaultRowHeight="18.75"/>
  <cols>
    <col min="1" max="1" width="8.25" style="3" customWidth="1"/>
    <col min="2" max="4" width="7.875" style="3" customWidth="1"/>
    <col min="5" max="5" width="9.125" style="3" customWidth="1"/>
    <col min="6" max="10" width="7.875" style="3" customWidth="1"/>
    <col min="11" max="14" width="7.625" style="29" customWidth="1"/>
    <col min="15" max="16" width="8" style="29"/>
    <col min="17" max="17" width="41.125" style="29" bestFit="1" customWidth="1"/>
    <col min="18" max="36" width="8" style="29"/>
    <col min="37" max="16384" width="8" style="3"/>
  </cols>
  <sheetData>
    <row r="1" spans="1:36" s="29" customFormat="1" ht="93.6" customHeight="1">
      <c r="A1" s="28"/>
      <c r="B1" s="28"/>
      <c r="C1" s="28"/>
      <c r="D1" s="28"/>
      <c r="F1" s="218" t="s">
        <v>80</v>
      </c>
      <c r="G1" s="218"/>
      <c r="H1" s="218"/>
      <c r="I1" s="218"/>
      <c r="J1" s="218"/>
      <c r="Q1" s="30"/>
    </row>
    <row r="2" spans="1:36" s="29" customForma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36">
      <c r="A3" s="222" t="s">
        <v>82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36">
      <c r="A4" s="222" t="s">
        <v>81</v>
      </c>
      <c r="B4" s="222"/>
      <c r="C4" s="222"/>
      <c r="D4" s="222"/>
      <c r="E4" s="222"/>
      <c r="F4" s="222"/>
      <c r="G4" s="222"/>
      <c r="H4" s="222"/>
      <c r="I4" s="222"/>
      <c r="J4" s="222"/>
    </row>
    <row r="5" spans="1:36">
      <c r="A5" s="222"/>
      <c r="B5" s="222"/>
      <c r="C5" s="222"/>
      <c r="D5" s="222"/>
      <c r="E5" s="222"/>
      <c r="F5" s="222"/>
      <c r="G5" s="222"/>
      <c r="H5" s="222"/>
      <c r="I5" s="222"/>
      <c r="J5" s="222"/>
    </row>
    <row r="6" spans="1:36">
      <c r="A6" s="219" t="s">
        <v>149</v>
      </c>
      <c r="B6" s="220"/>
      <c r="C6" s="220"/>
      <c r="D6" s="220"/>
      <c r="E6" s="220"/>
      <c r="F6" s="220"/>
      <c r="G6" s="220"/>
      <c r="H6" s="220"/>
      <c r="I6" s="220"/>
      <c r="J6" s="221"/>
    </row>
    <row r="7" spans="1:36">
      <c r="A7" s="227" t="s">
        <v>120</v>
      </c>
      <c r="B7" s="227"/>
      <c r="C7" s="227"/>
      <c r="D7" s="227"/>
      <c r="E7" s="227"/>
      <c r="F7" s="227"/>
      <c r="G7" s="227"/>
      <c r="H7" s="227"/>
      <c r="I7" s="227"/>
      <c r="J7" s="227"/>
    </row>
    <row r="8" spans="1:36" ht="19.5">
      <c r="A8" s="228" t="s">
        <v>169</v>
      </c>
      <c r="B8" s="229"/>
      <c r="C8" s="229"/>
      <c r="D8" s="229"/>
      <c r="E8" s="229"/>
      <c r="F8" s="229"/>
      <c r="G8" s="229"/>
      <c r="H8" s="229"/>
      <c r="I8" s="229"/>
      <c r="J8" s="230"/>
      <c r="K8" s="31"/>
    </row>
    <row r="9" spans="1:36" ht="19.5">
      <c r="A9" s="231"/>
      <c r="B9" s="232"/>
      <c r="C9" s="232"/>
      <c r="D9" s="232"/>
      <c r="E9" s="232"/>
      <c r="F9" s="232"/>
      <c r="G9" s="232"/>
      <c r="H9" s="232"/>
      <c r="I9" s="232"/>
      <c r="J9" s="233"/>
      <c r="K9" s="31"/>
    </row>
    <row r="10" spans="1:36" ht="9.75" customHeight="1">
      <c r="A10" s="231"/>
      <c r="B10" s="232"/>
      <c r="C10" s="232"/>
      <c r="D10" s="232"/>
      <c r="E10" s="232"/>
      <c r="F10" s="232"/>
      <c r="G10" s="232"/>
      <c r="H10" s="232"/>
      <c r="I10" s="232"/>
      <c r="J10" s="233"/>
      <c r="K10" s="31"/>
    </row>
    <row r="11" spans="1:36" ht="19.5" hidden="1">
      <c r="A11" s="234"/>
      <c r="B11" s="235"/>
      <c r="C11" s="235"/>
      <c r="D11" s="235"/>
      <c r="E11" s="235"/>
      <c r="F11" s="235"/>
      <c r="G11" s="235"/>
      <c r="H11" s="235"/>
      <c r="I11" s="235"/>
      <c r="J11" s="236"/>
      <c r="K11" s="31"/>
    </row>
    <row r="12" spans="1:36" s="5" customFormat="1" ht="41.25" customHeight="1">
      <c r="A12" s="99" t="s">
        <v>121</v>
      </c>
      <c r="B12" s="99"/>
      <c r="C12" s="99"/>
      <c r="D12" s="99"/>
      <c r="E12" s="99"/>
      <c r="F12" s="99"/>
      <c r="G12" s="99"/>
      <c r="H12" s="99"/>
      <c r="I12" s="99"/>
      <c r="J12" s="9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>
      <c r="A13" s="223" t="s">
        <v>7</v>
      </c>
      <c r="B13" s="223"/>
      <c r="C13" s="223"/>
      <c r="D13" s="223"/>
      <c r="E13" s="223"/>
      <c r="F13" s="223"/>
      <c r="G13" s="223"/>
      <c r="H13" s="223"/>
      <c r="I13" s="223"/>
      <c r="J13" s="223"/>
    </row>
    <row r="14" spans="1:36">
      <c r="A14" s="224" t="s">
        <v>8</v>
      </c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36" ht="19.5">
      <c r="A15" s="210" t="s">
        <v>193</v>
      </c>
      <c r="B15" s="211"/>
      <c r="C15" s="211"/>
      <c r="D15" s="211"/>
      <c r="E15" s="211"/>
      <c r="F15" s="211"/>
      <c r="G15" s="211"/>
      <c r="H15" s="211"/>
      <c r="I15" s="211"/>
      <c r="J15" s="212"/>
      <c r="K15" s="31"/>
    </row>
    <row r="16" spans="1:36">
      <c r="A16" s="224" t="s">
        <v>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32"/>
    </row>
    <row r="17" spans="1:36" ht="19.5">
      <c r="A17" s="210" t="s">
        <v>194</v>
      </c>
      <c r="B17" s="211"/>
      <c r="C17" s="211"/>
      <c r="D17" s="211"/>
      <c r="E17" s="211"/>
      <c r="F17" s="211"/>
      <c r="G17" s="211"/>
      <c r="H17" s="211"/>
      <c r="I17" s="211"/>
      <c r="J17" s="212"/>
      <c r="K17" s="31"/>
    </row>
    <row r="18" spans="1:36">
      <c r="A18" s="86" t="s">
        <v>10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36" ht="19.5">
      <c r="A19" s="210" t="s">
        <v>170</v>
      </c>
      <c r="B19" s="211"/>
      <c r="C19" s="211"/>
      <c r="D19" s="211"/>
      <c r="E19" s="211"/>
      <c r="F19" s="211"/>
      <c r="G19" s="211"/>
      <c r="H19" s="211"/>
      <c r="I19" s="211"/>
      <c r="J19" s="212"/>
      <c r="K19" s="31"/>
    </row>
    <row r="20" spans="1:36">
      <c r="A20" s="86" t="s">
        <v>69</v>
      </c>
      <c r="B20" s="86"/>
      <c r="C20" s="86"/>
      <c r="D20" s="86"/>
      <c r="E20" s="86"/>
      <c r="F20" s="86"/>
      <c r="G20" s="86"/>
      <c r="H20" s="86"/>
      <c r="I20" s="86"/>
      <c r="J20" s="86"/>
    </row>
    <row r="21" spans="1:36" ht="19.5">
      <c r="A21" s="225">
        <v>2645</v>
      </c>
      <c r="B21" s="226"/>
      <c r="C21" s="2" t="s">
        <v>68</v>
      </c>
      <c r="D21" s="2"/>
      <c r="E21" s="2"/>
      <c r="F21" s="2"/>
      <c r="G21" s="2"/>
      <c r="H21" s="2"/>
      <c r="I21" s="2"/>
      <c r="J21" s="2"/>
      <c r="K21" s="31"/>
    </row>
    <row r="22" spans="1:36" ht="19.5">
      <c r="A22" s="109" t="s">
        <v>12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31"/>
    </row>
    <row r="23" spans="1:36" ht="19.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31"/>
    </row>
    <row r="24" spans="1:36" ht="19.5">
      <c r="A24" s="86" t="s">
        <v>11</v>
      </c>
      <c r="B24" s="86"/>
      <c r="C24" s="86"/>
      <c r="D24" s="86"/>
      <c r="E24" s="86"/>
      <c r="F24" s="86"/>
      <c r="G24" s="86"/>
      <c r="H24" s="86"/>
      <c r="I24" s="86"/>
      <c r="J24" s="86"/>
      <c r="K24" s="31"/>
    </row>
    <row r="25" spans="1:36">
      <c r="A25" s="210" t="s">
        <v>148</v>
      </c>
      <c r="B25" s="211"/>
      <c r="C25" s="211"/>
      <c r="D25" s="211"/>
      <c r="E25" s="211"/>
      <c r="F25" s="211"/>
      <c r="G25" s="211"/>
      <c r="H25" s="211"/>
      <c r="I25" s="211"/>
      <c r="J25" s="212"/>
      <c r="K25" s="33"/>
    </row>
    <row r="26" spans="1:36" ht="19.5">
      <c r="A26" s="86" t="s">
        <v>13</v>
      </c>
      <c r="B26" s="86"/>
      <c r="C26" s="86"/>
      <c r="D26" s="86"/>
      <c r="E26" s="86"/>
      <c r="F26" s="86"/>
      <c r="G26" s="86"/>
      <c r="H26" s="86"/>
      <c r="I26" s="86"/>
      <c r="J26" s="86"/>
      <c r="K26" s="31"/>
    </row>
    <row r="27" spans="1:36" ht="19.5">
      <c r="A27" s="151" t="s">
        <v>168</v>
      </c>
      <c r="B27" s="152"/>
      <c r="C27" s="152"/>
      <c r="D27" s="152"/>
      <c r="E27" s="152"/>
      <c r="F27" s="152"/>
      <c r="G27" s="152"/>
      <c r="H27" s="152"/>
      <c r="I27" s="152"/>
      <c r="J27" s="153"/>
      <c r="K27" s="31"/>
    </row>
    <row r="28" spans="1:36" ht="1.5" customHeight="1">
      <c r="A28" s="154"/>
      <c r="B28" s="155"/>
      <c r="C28" s="155"/>
      <c r="D28" s="155"/>
      <c r="E28" s="155"/>
      <c r="F28" s="155"/>
      <c r="G28" s="155"/>
      <c r="H28" s="155"/>
      <c r="I28" s="155"/>
      <c r="J28" s="156"/>
    </row>
    <row r="29" spans="1:36">
      <c r="A29" s="108" t="s">
        <v>32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36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36">
      <c r="A31" s="168" t="s">
        <v>150</v>
      </c>
      <c r="B31" s="169"/>
      <c r="C31" s="170" t="s">
        <v>122</v>
      </c>
      <c r="D31" s="171"/>
      <c r="E31" s="171"/>
      <c r="F31" s="171"/>
      <c r="G31" s="171"/>
      <c r="H31" s="171"/>
      <c r="I31" s="171"/>
      <c r="J31" s="171"/>
    </row>
    <row r="32" spans="1:36" s="5" customFormat="1" ht="2.2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s="5" customFormat="1" ht="104.25" customHeight="1">
      <c r="A33" s="68" t="s">
        <v>115</v>
      </c>
      <c r="B33" s="213" t="s">
        <v>146</v>
      </c>
      <c r="C33" s="214"/>
      <c r="D33" s="214"/>
      <c r="E33" s="215"/>
      <c r="F33" s="92" t="s">
        <v>14</v>
      </c>
      <c r="G33" s="92"/>
      <c r="H33" s="92" t="s">
        <v>15</v>
      </c>
      <c r="I33" s="92"/>
      <c r="J33" s="92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s="10" customFormat="1" ht="13.5">
      <c r="A34" s="70">
        <v>1</v>
      </c>
      <c r="B34" s="85">
        <v>2</v>
      </c>
      <c r="C34" s="85"/>
      <c r="D34" s="85"/>
      <c r="E34" s="85"/>
      <c r="F34" s="85">
        <v>3</v>
      </c>
      <c r="G34" s="85"/>
      <c r="H34" s="85">
        <v>4</v>
      </c>
      <c r="I34" s="85"/>
      <c r="J34" s="85"/>
      <c r="K34" s="73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s="10" customFormat="1" ht="13.5">
      <c r="A35" s="195" t="s">
        <v>16</v>
      </c>
      <c r="B35" s="197" t="s">
        <v>186</v>
      </c>
      <c r="C35" s="198"/>
      <c r="D35" s="198"/>
      <c r="E35" s="199"/>
      <c r="F35" s="203">
        <v>44453</v>
      </c>
      <c r="G35" s="204"/>
      <c r="H35" s="207" t="s">
        <v>185</v>
      </c>
      <c r="I35" s="208"/>
      <c r="J35" s="204"/>
      <c r="K35" s="73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s="10" customFormat="1" ht="20.25" customHeight="1">
      <c r="A36" s="196"/>
      <c r="B36" s="200"/>
      <c r="C36" s="201"/>
      <c r="D36" s="201"/>
      <c r="E36" s="202"/>
      <c r="F36" s="205"/>
      <c r="G36" s="206"/>
      <c r="H36" s="205"/>
      <c r="I36" s="209"/>
      <c r="J36" s="206"/>
      <c r="K36" s="73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hidden="1">
      <c r="A37" s="194"/>
      <c r="B37" s="194"/>
      <c r="C37" s="194"/>
      <c r="D37" s="194"/>
      <c r="E37" s="194"/>
      <c r="F37" s="194"/>
      <c r="G37" s="194"/>
      <c r="H37" s="194"/>
      <c r="I37" s="194"/>
      <c r="J37" s="194"/>
    </row>
    <row r="38" spans="1:36" ht="18.75" customHeight="1">
      <c r="A38" s="157" t="s">
        <v>83</v>
      </c>
      <c r="B38" s="157"/>
      <c r="C38" s="157"/>
      <c r="D38" s="157"/>
      <c r="E38" s="157"/>
      <c r="F38" s="157"/>
      <c r="G38" s="157"/>
      <c r="H38" s="157"/>
      <c r="I38" s="157"/>
      <c r="J38" s="157"/>
    </row>
    <row r="39" spans="1:36" ht="18.75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</row>
    <row r="40" spans="1:36" ht="18.7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36">
      <c r="A41" s="157"/>
      <c r="B41" s="157"/>
      <c r="C41" s="157"/>
      <c r="D41" s="157"/>
      <c r="E41" s="157"/>
      <c r="F41" s="157"/>
      <c r="G41" s="157"/>
      <c r="H41" s="157"/>
      <c r="I41" s="157"/>
      <c r="J41" s="157"/>
    </row>
    <row r="42" spans="1:36" ht="18" customHeight="1">
      <c r="A42" s="86" t="s">
        <v>84</v>
      </c>
      <c r="B42" s="86"/>
      <c r="C42" s="86"/>
      <c r="D42" s="86"/>
      <c r="E42" s="86"/>
      <c r="F42" s="86"/>
      <c r="G42" s="86"/>
      <c r="H42" s="86"/>
      <c r="I42" s="86"/>
      <c r="J42" s="86"/>
    </row>
    <row r="43" spans="1:36" ht="18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</row>
    <row r="44" spans="1:36">
      <c r="A44" s="129"/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36" ht="18.75" customHeight="1">
      <c r="A45" s="151" t="s">
        <v>195</v>
      </c>
      <c r="B45" s="152"/>
      <c r="C45" s="152"/>
      <c r="D45" s="152"/>
      <c r="E45" s="152"/>
      <c r="F45" s="152"/>
      <c r="G45" s="152"/>
      <c r="H45" s="152"/>
      <c r="I45" s="152"/>
      <c r="J45" s="153"/>
    </row>
    <row r="46" spans="1:36" ht="22.5" hidden="1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6"/>
    </row>
    <row r="47" spans="1:36">
      <c r="A47" s="108" t="s">
        <v>85</v>
      </c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36">
      <c r="A48" s="86"/>
      <c r="B48" s="86"/>
      <c r="C48" s="86"/>
      <c r="D48" s="86"/>
      <c r="E48" s="86"/>
      <c r="F48" s="86"/>
      <c r="G48" s="86"/>
      <c r="H48" s="86"/>
      <c r="I48" s="86"/>
      <c r="J48" s="86"/>
    </row>
    <row r="49" spans="1:36" ht="18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</row>
    <row r="50" spans="1:36" ht="18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36">
      <c r="A51" s="23"/>
      <c r="B51" s="7" t="s">
        <v>33</v>
      </c>
      <c r="C51" s="6"/>
      <c r="D51" s="6"/>
      <c r="F51" s="6"/>
      <c r="G51" s="6"/>
      <c r="H51" s="6"/>
      <c r="I51" s="6"/>
      <c r="J51" s="6"/>
    </row>
    <row r="52" spans="1:36">
      <c r="A52" s="23"/>
      <c r="B52" s="7" t="s">
        <v>34</v>
      </c>
      <c r="C52" s="6"/>
      <c r="D52" s="6"/>
      <c r="F52" s="6"/>
      <c r="G52" s="6"/>
      <c r="H52" s="6"/>
      <c r="I52" s="6"/>
      <c r="J52" s="6"/>
    </row>
    <row r="53" spans="1:36">
      <c r="A53" s="23"/>
      <c r="B53" s="7" t="s">
        <v>35</v>
      </c>
      <c r="C53" s="6"/>
      <c r="D53" s="6"/>
      <c r="F53" s="6"/>
      <c r="G53" s="6"/>
      <c r="H53" s="6"/>
      <c r="I53" s="6"/>
      <c r="J53" s="6"/>
    </row>
    <row r="54" spans="1:36">
      <c r="A54" s="23" t="s">
        <v>151</v>
      </c>
      <c r="B54" s="7" t="s">
        <v>36</v>
      </c>
      <c r="C54" s="6"/>
      <c r="D54" s="6"/>
      <c r="F54" s="6"/>
      <c r="G54" s="6"/>
      <c r="H54" s="6"/>
      <c r="I54" s="6"/>
      <c r="J54" s="6"/>
    </row>
    <row r="55" spans="1:36" s="8" customFormat="1">
      <c r="A55" s="86" t="s">
        <v>86</v>
      </c>
      <c r="B55" s="86"/>
      <c r="C55" s="86"/>
      <c r="D55" s="86"/>
      <c r="E55" s="86"/>
      <c r="F55" s="86"/>
      <c r="G55" s="86"/>
      <c r="H55" s="86"/>
      <c r="I55" s="86"/>
      <c r="J55" s="8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s="8" customForma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s="8" customForma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s="8" customFormat="1">
      <c r="A58" s="163" t="s">
        <v>151</v>
      </c>
      <c r="B58" s="161" t="s">
        <v>37</v>
      </c>
      <c r="C58" s="162"/>
      <c r="D58" s="162"/>
      <c r="E58" s="162"/>
      <c r="F58" s="162"/>
      <c r="G58" s="162"/>
      <c r="H58" s="162"/>
      <c r="I58" s="162"/>
      <c r="J58" s="162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s="8" customFormat="1">
      <c r="A59" s="163"/>
      <c r="B59" s="161"/>
      <c r="C59" s="162"/>
      <c r="D59" s="162"/>
      <c r="E59" s="162"/>
      <c r="F59" s="162"/>
      <c r="G59" s="162"/>
      <c r="H59" s="162"/>
      <c r="I59" s="162"/>
      <c r="J59" s="162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s="8" customFormat="1">
      <c r="A60" s="163" t="s">
        <v>151</v>
      </c>
      <c r="B60" s="161" t="s">
        <v>38</v>
      </c>
      <c r="C60" s="162"/>
      <c r="D60" s="162"/>
      <c r="E60" s="162"/>
      <c r="F60" s="162"/>
      <c r="G60" s="162"/>
      <c r="H60" s="162"/>
      <c r="I60" s="162"/>
      <c r="J60" s="162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s="8" customFormat="1">
      <c r="A61" s="163"/>
      <c r="B61" s="161"/>
      <c r="C61" s="162"/>
      <c r="D61" s="162"/>
      <c r="E61" s="162"/>
      <c r="F61" s="162"/>
      <c r="G61" s="162"/>
      <c r="H61" s="162"/>
      <c r="I61" s="162"/>
      <c r="J61" s="162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8.75" customHeight="1">
      <c r="A62" s="163"/>
      <c r="B62" s="161" t="s">
        <v>123</v>
      </c>
      <c r="C62" s="161"/>
      <c r="D62" s="161"/>
      <c r="E62" s="161"/>
      <c r="F62" s="161"/>
      <c r="G62" s="161"/>
      <c r="H62" s="161"/>
      <c r="I62" s="161"/>
      <c r="J62" s="161"/>
    </row>
    <row r="63" spans="1:36" ht="18.75" customHeight="1">
      <c r="A63" s="163"/>
      <c r="B63" s="161"/>
      <c r="C63" s="161"/>
      <c r="D63" s="161"/>
      <c r="E63" s="161"/>
      <c r="F63" s="161"/>
      <c r="G63" s="161"/>
      <c r="H63" s="161"/>
      <c r="I63" s="161"/>
      <c r="J63" s="161"/>
    </row>
    <row r="64" spans="1:36">
      <c r="A64" s="109" t="s">
        <v>0</v>
      </c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1">
      <c r="A65" s="129" t="s">
        <v>1</v>
      </c>
      <c r="B65" s="129"/>
      <c r="C65" s="129"/>
      <c r="D65" s="129"/>
      <c r="E65" s="129"/>
      <c r="F65" s="129"/>
      <c r="G65" s="129"/>
      <c r="H65" s="129"/>
      <c r="I65" s="129"/>
      <c r="J65" s="129"/>
    </row>
    <row r="66" spans="1:11" ht="19.5">
      <c r="A66" s="151" t="s">
        <v>171</v>
      </c>
      <c r="B66" s="152"/>
      <c r="C66" s="152"/>
      <c r="D66" s="152"/>
      <c r="E66" s="152"/>
      <c r="F66" s="152"/>
      <c r="G66" s="152"/>
      <c r="H66" s="152"/>
      <c r="I66" s="152"/>
      <c r="J66" s="153"/>
      <c r="K66" s="31"/>
    </row>
    <row r="67" spans="1:11">
      <c r="A67" s="158"/>
      <c r="B67" s="159"/>
      <c r="C67" s="159"/>
      <c r="D67" s="159"/>
      <c r="E67" s="159"/>
      <c r="F67" s="159"/>
      <c r="G67" s="159"/>
      <c r="H67" s="159"/>
      <c r="I67" s="159"/>
      <c r="J67" s="160"/>
    </row>
    <row r="68" spans="1:11">
      <c r="A68" s="158"/>
      <c r="B68" s="159"/>
      <c r="C68" s="159"/>
      <c r="D68" s="159"/>
      <c r="E68" s="159"/>
      <c r="F68" s="159"/>
      <c r="G68" s="159"/>
      <c r="H68" s="159"/>
      <c r="I68" s="159"/>
      <c r="J68" s="160"/>
    </row>
    <row r="69" spans="1:11" ht="32.25" customHeight="1">
      <c r="A69" s="154"/>
      <c r="B69" s="155"/>
      <c r="C69" s="155"/>
      <c r="D69" s="155"/>
      <c r="E69" s="155"/>
      <c r="F69" s="155"/>
      <c r="G69" s="155"/>
      <c r="H69" s="155"/>
      <c r="I69" s="155"/>
      <c r="J69" s="156"/>
    </row>
    <row r="70" spans="1:11">
      <c r="A70" s="108" t="s">
        <v>87</v>
      </c>
      <c r="B70" s="108"/>
      <c r="C70" s="108"/>
      <c r="D70" s="108"/>
      <c r="E70" s="108"/>
      <c r="F70" s="108"/>
      <c r="G70" s="108"/>
      <c r="H70" s="108"/>
      <c r="I70" s="108"/>
      <c r="J70" s="108"/>
    </row>
    <row r="71" spans="1:11">
      <c r="A71" s="129"/>
      <c r="B71" s="129"/>
      <c r="C71" s="129"/>
      <c r="D71" s="129"/>
      <c r="E71" s="129"/>
      <c r="F71" s="129"/>
      <c r="G71" s="129"/>
      <c r="H71" s="129"/>
      <c r="I71" s="129"/>
      <c r="J71" s="129"/>
    </row>
    <row r="72" spans="1:11">
      <c r="A72" s="151" t="s">
        <v>152</v>
      </c>
      <c r="B72" s="152"/>
      <c r="C72" s="152"/>
      <c r="D72" s="152"/>
      <c r="E72" s="152"/>
      <c r="F72" s="152"/>
      <c r="G72" s="152"/>
      <c r="H72" s="152"/>
      <c r="I72" s="152"/>
      <c r="J72" s="153"/>
    </row>
    <row r="73" spans="1:11">
      <c r="A73" s="158"/>
      <c r="B73" s="159"/>
      <c r="C73" s="159"/>
      <c r="D73" s="159"/>
      <c r="E73" s="159"/>
      <c r="F73" s="159"/>
      <c r="G73" s="159"/>
      <c r="H73" s="159"/>
      <c r="I73" s="159"/>
      <c r="J73" s="160"/>
    </row>
    <row r="74" spans="1:11">
      <c r="A74" s="158"/>
      <c r="B74" s="159"/>
      <c r="C74" s="159"/>
      <c r="D74" s="159"/>
      <c r="E74" s="159"/>
      <c r="F74" s="159"/>
      <c r="G74" s="159"/>
      <c r="H74" s="159"/>
      <c r="I74" s="159"/>
      <c r="J74" s="160"/>
    </row>
    <row r="75" spans="1:11" ht="9.75" customHeight="1">
      <c r="A75" s="154"/>
      <c r="B75" s="155"/>
      <c r="C75" s="155"/>
      <c r="D75" s="155"/>
      <c r="E75" s="155"/>
      <c r="F75" s="155"/>
      <c r="G75" s="155"/>
      <c r="H75" s="155"/>
      <c r="I75" s="155"/>
      <c r="J75" s="156"/>
    </row>
    <row r="76" spans="1:11">
      <c r="A76" s="86" t="s">
        <v>166</v>
      </c>
      <c r="B76" s="86"/>
      <c r="C76" s="86"/>
      <c r="D76" s="86"/>
      <c r="E76" s="86"/>
      <c r="F76" s="86"/>
      <c r="G76" s="86"/>
      <c r="H76" s="86"/>
      <c r="I76" s="86"/>
      <c r="J76" s="86"/>
    </row>
    <row r="77" spans="1:11" ht="22.5" customHeight="1">
      <c r="A77" s="129"/>
      <c r="B77" s="129"/>
      <c r="C77" s="129"/>
      <c r="D77" s="129"/>
      <c r="E77" s="129"/>
      <c r="F77" s="129"/>
      <c r="G77" s="129"/>
      <c r="H77" s="129"/>
      <c r="I77" s="129"/>
      <c r="J77" s="129"/>
    </row>
    <row r="78" spans="1:11" ht="18" customHeight="1">
      <c r="A78" s="130" t="s">
        <v>172</v>
      </c>
      <c r="B78" s="131"/>
      <c r="C78" s="131"/>
      <c r="D78" s="131"/>
      <c r="E78" s="131"/>
      <c r="F78" s="131"/>
      <c r="G78" s="131"/>
      <c r="H78" s="131"/>
      <c r="I78" s="131"/>
      <c r="J78" s="132"/>
      <c r="K78" s="31"/>
    </row>
    <row r="79" spans="1:11" ht="41.25" customHeight="1">
      <c r="A79" s="238" t="s">
        <v>88</v>
      </c>
      <c r="B79" s="238"/>
      <c r="C79" s="238"/>
      <c r="D79" s="238"/>
      <c r="E79" s="238"/>
      <c r="F79" s="238"/>
      <c r="G79" s="238"/>
      <c r="H79" s="238"/>
      <c r="I79" s="238"/>
      <c r="J79" s="238"/>
      <c r="K79" s="31"/>
    </row>
    <row r="80" spans="1:11" ht="60.75" customHeight="1">
      <c r="A80" s="67" t="s">
        <v>115</v>
      </c>
      <c r="B80" s="90" t="s">
        <v>89</v>
      </c>
      <c r="C80" s="91"/>
      <c r="D80" s="91"/>
      <c r="E80" s="91"/>
      <c r="F80" s="91"/>
      <c r="G80" s="92" t="s">
        <v>90</v>
      </c>
      <c r="H80" s="92"/>
      <c r="I80" s="92" t="s">
        <v>91</v>
      </c>
      <c r="J80" s="92"/>
      <c r="K80" s="31"/>
    </row>
    <row r="81" spans="1:36">
      <c r="A81" s="14">
        <v>1</v>
      </c>
      <c r="B81" s="82">
        <v>2</v>
      </c>
      <c r="C81" s="83"/>
      <c r="D81" s="83"/>
      <c r="E81" s="83"/>
      <c r="F81" s="84"/>
      <c r="G81" s="85">
        <v>3</v>
      </c>
      <c r="H81" s="85"/>
      <c r="I81" s="85">
        <v>4</v>
      </c>
      <c r="J81" s="85"/>
    </row>
    <row r="82" spans="1:36">
      <c r="A82" s="68" t="s">
        <v>16</v>
      </c>
      <c r="B82" s="100" t="s">
        <v>124</v>
      </c>
      <c r="C82" s="101"/>
      <c r="D82" s="101"/>
      <c r="E82" s="101"/>
      <c r="F82" s="102"/>
      <c r="G82" s="180"/>
      <c r="H82" s="180"/>
      <c r="I82" s="146"/>
      <c r="J82" s="146"/>
    </row>
    <row r="83" spans="1:36">
      <c r="A83" s="68" t="s">
        <v>17</v>
      </c>
      <c r="B83" s="100" t="s">
        <v>125</v>
      </c>
      <c r="C83" s="101"/>
      <c r="D83" s="101"/>
      <c r="E83" s="101"/>
      <c r="F83" s="102"/>
      <c r="G83" s="190">
        <v>612.37</v>
      </c>
      <c r="H83" s="190"/>
      <c r="I83" s="146"/>
      <c r="J83" s="146"/>
    </row>
    <row r="84" spans="1:36" s="8" customFormat="1">
      <c r="A84" s="68" t="s">
        <v>18</v>
      </c>
      <c r="B84" s="100" t="s">
        <v>126</v>
      </c>
      <c r="C84" s="101"/>
      <c r="D84" s="101"/>
      <c r="E84" s="101"/>
      <c r="F84" s="102"/>
      <c r="G84" s="180"/>
      <c r="H84" s="180"/>
      <c r="I84" s="146"/>
      <c r="J84" s="14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s="8" customFormat="1">
      <c r="A85" s="68" t="s">
        <v>19</v>
      </c>
      <c r="B85" s="100" t="s">
        <v>92</v>
      </c>
      <c r="C85" s="101"/>
      <c r="D85" s="101"/>
      <c r="E85" s="101"/>
      <c r="F85" s="102"/>
      <c r="G85" s="180"/>
      <c r="H85" s="180"/>
      <c r="I85" s="146"/>
      <c r="J85" s="14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  <row r="86" spans="1:36" s="8" customFormat="1">
      <c r="A86" s="1"/>
      <c r="B86" s="100" t="s">
        <v>93</v>
      </c>
      <c r="C86" s="101"/>
      <c r="D86" s="101"/>
      <c r="E86" s="101"/>
      <c r="F86" s="102"/>
      <c r="G86" s="191">
        <v>612.37</v>
      </c>
      <c r="H86" s="191"/>
      <c r="I86" s="192"/>
      <c r="J86" s="193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s="75" customFormat="1" ht="12.75">
      <c r="A87" s="98" t="s">
        <v>127</v>
      </c>
      <c r="B87" s="98"/>
      <c r="C87" s="98"/>
      <c r="D87" s="98"/>
      <c r="E87" s="98"/>
      <c r="F87" s="98"/>
      <c r="G87" s="98"/>
      <c r="H87" s="98"/>
      <c r="I87" s="98"/>
      <c r="J87" s="98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 s="75" customFormat="1" ht="12.75">
      <c r="A88" s="99" t="s">
        <v>128</v>
      </c>
      <c r="B88" s="99"/>
      <c r="C88" s="99"/>
      <c r="D88" s="99"/>
      <c r="E88" s="99"/>
      <c r="F88" s="99"/>
      <c r="G88" s="99"/>
      <c r="H88" s="99"/>
      <c r="I88" s="99"/>
      <c r="J88" s="99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 s="8" customFormat="1">
      <c r="A89" s="129" t="s">
        <v>94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s="8" customFormat="1">
      <c r="A90" s="181" t="s">
        <v>173</v>
      </c>
      <c r="B90" s="182"/>
      <c r="C90" s="182"/>
      <c r="D90" s="182"/>
      <c r="E90" s="182"/>
      <c r="F90" s="182"/>
      <c r="G90" s="182"/>
      <c r="H90" s="182"/>
      <c r="I90" s="182"/>
      <c r="J90" s="183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s="8" customFormat="1" ht="3" customHeight="1">
      <c r="A91" s="184"/>
      <c r="B91" s="185"/>
      <c r="C91" s="185"/>
      <c r="D91" s="185"/>
      <c r="E91" s="185"/>
      <c r="F91" s="185"/>
      <c r="G91" s="185"/>
      <c r="H91" s="185"/>
      <c r="I91" s="185"/>
      <c r="J91" s="18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</row>
    <row r="92" spans="1:36" hidden="1">
      <c r="A92" s="184"/>
      <c r="B92" s="185"/>
      <c r="C92" s="185"/>
      <c r="D92" s="185"/>
      <c r="E92" s="185"/>
      <c r="F92" s="185"/>
      <c r="G92" s="185"/>
      <c r="H92" s="185"/>
      <c r="I92" s="185"/>
      <c r="J92" s="186"/>
    </row>
    <row r="93" spans="1:36" hidden="1">
      <c r="A93" s="187"/>
      <c r="B93" s="188"/>
      <c r="C93" s="188"/>
      <c r="D93" s="188"/>
      <c r="E93" s="188"/>
      <c r="F93" s="188"/>
      <c r="G93" s="188"/>
      <c r="H93" s="188"/>
      <c r="I93" s="188"/>
      <c r="J93" s="189"/>
    </row>
    <row r="94" spans="1:36" ht="19.5" customHeight="1">
      <c r="A94" s="108" t="s">
        <v>95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38"/>
    </row>
    <row r="95" spans="1:36" ht="17.25" customHeight="1">
      <c r="A95" s="168" t="s">
        <v>153</v>
      </c>
      <c r="B95" s="169"/>
      <c r="C95" s="170" t="s">
        <v>76</v>
      </c>
      <c r="D95" s="171"/>
      <c r="E95" s="171"/>
      <c r="F95" s="171"/>
      <c r="G95" s="171"/>
      <c r="H95" s="171"/>
      <c r="I95" s="171"/>
      <c r="J95" s="171"/>
    </row>
    <row r="96" spans="1:36">
      <c r="A96" s="86" t="s">
        <v>75</v>
      </c>
      <c r="B96" s="86"/>
      <c r="C96" s="86"/>
      <c r="D96" s="86"/>
      <c r="E96" s="86"/>
      <c r="F96" s="86"/>
      <c r="G96" s="86"/>
      <c r="H96" s="86"/>
      <c r="I96" s="86"/>
      <c r="J96" s="86"/>
    </row>
    <row r="97" spans="1:36">
      <c r="A97" s="163"/>
      <c r="B97" s="172" t="s">
        <v>96</v>
      </c>
      <c r="C97" s="173"/>
      <c r="D97" s="173"/>
      <c r="E97" s="173"/>
      <c r="F97" s="173"/>
      <c r="G97" s="173"/>
      <c r="H97" s="173"/>
      <c r="I97" s="173"/>
      <c r="J97" s="173"/>
    </row>
    <row r="98" spans="1:36" s="10" customFormat="1" ht="12.75">
      <c r="A98" s="163"/>
      <c r="B98" s="172"/>
      <c r="C98" s="173"/>
      <c r="D98" s="173"/>
      <c r="E98" s="173"/>
      <c r="F98" s="173"/>
      <c r="G98" s="173"/>
      <c r="H98" s="173"/>
      <c r="I98" s="173"/>
      <c r="J98" s="17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ht="19.5">
      <c r="A99" s="163"/>
      <c r="B99" s="172" t="s">
        <v>39</v>
      </c>
      <c r="C99" s="173"/>
      <c r="D99" s="173"/>
      <c r="E99" s="173"/>
      <c r="F99" s="173"/>
      <c r="G99" s="173"/>
      <c r="H99" s="173"/>
      <c r="I99" s="173"/>
      <c r="J99" s="173"/>
      <c r="K99" s="31"/>
    </row>
    <row r="100" spans="1:36" ht="1.5" customHeight="1">
      <c r="A100" s="163"/>
      <c r="B100" s="172"/>
      <c r="C100" s="173"/>
      <c r="D100" s="173"/>
      <c r="E100" s="173"/>
      <c r="F100" s="173"/>
      <c r="G100" s="173"/>
      <c r="H100" s="173"/>
      <c r="I100" s="173"/>
      <c r="J100" s="173"/>
      <c r="K100" s="31"/>
    </row>
    <row r="101" spans="1:36" ht="19.5">
      <c r="A101" s="163" t="s">
        <v>151</v>
      </c>
      <c r="B101" s="172" t="s">
        <v>40</v>
      </c>
      <c r="C101" s="174"/>
      <c r="D101" s="174"/>
      <c r="E101" s="174"/>
      <c r="F101" s="174"/>
      <c r="G101" s="174"/>
      <c r="H101" s="174"/>
      <c r="I101" s="174"/>
      <c r="J101" s="174"/>
      <c r="K101" s="31"/>
    </row>
    <row r="102" spans="1:36" ht="19.5">
      <c r="A102" s="163"/>
      <c r="B102" s="172"/>
      <c r="C102" s="174"/>
      <c r="D102" s="174"/>
      <c r="E102" s="174"/>
      <c r="F102" s="174"/>
      <c r="G102" s="174"/>
      <c r="H102" s="174"/>
      <c r="I102" s="174"/>
      <c r="J102" s="174"/>
      <c r="K102" s="31"/>
    </row>
    <row r="103" spans="1:36" ht="19.5">
      <c r="A103" s="109" t="s">
        <v>20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31"/>
    </row>
    <row r="104" spans="1:36" ht="19.5">
      <c r="A104" s="86" t="s">
        <v>97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31"/>
    </row>
    <row r="105" spans="1:36" ht="19.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38"/>
    </row>
    <row r="106" spans="1:36">
      <c r="A106" s="149">
        <v>200</v>
      </c>
      <c r="B106" s="150"/>
      <c r="C106" s="25" t="s">
        <v>67</v>
      </c>
      <c r="D106" s="25"/>
      <c r="E106" s="25"/>
      <c r="F106" s="25"/>
      <c r="G106" s="25"/>
      <c r="H106" s="25"/>
      <c r="I106" s="25"/>
      <c r="J106" s="25"/>
    </row>
    <row r="107" spans="1:36">
      <c r="A107" s="86" t="s">
        <v>41</v>
      </c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1:36">
      <c r="A108" s="97"/>
      <c r="B108" s="97"/>
      <c r="C108" s="97"/>
      <c r="D108" s="97"/>
      <c r="E108" s="97"/>
      <c r="F108" s="97"/>
      <c r="G108" s="97"/>
      <c r="H108" s="97"/>
      <c r="I108" s="97"/>
      <c r="J108" s="97"/>
    </row>
    <row r="109" spans="1:36" ht="49.5" customHeight="1">
      <c r="A109" s="69" t="s">
        <v>115</v>
      </c>
      <c r="B109" s="92" t="s">
        <v>21</v>
      </c>
      <c r="C109" s="92"/>
      <c r="D109" s="92"/>
      <c r="E109" s="92"/>
      <c r="F109" s="92"/>
      <c r="G109" s="92"/>
      <c r="H109" s="92"/>
      <c r="I109" s="92" t="s">
        <v>22</v>
      </c>
      <c r="J109" s="92"/>
    </row>
    <row r="110" spans="1:36" ht="18" customHeight="1">
      <c r="A110" s="70">
        <v>1</v>
      </c>
      <c r="B110" s="85">
        <v>2</v>
      </c>
      <c r="C110" s="85"/>
      <c r="D110" s="85"/>
      <c r="E110" s="85"/>
      <c r="F110" s="85"/>
      <c r="G110" s="85"/>
      <c r="H110" s="85"/>
      <c r="I110" s="85">
        <v>3</v>
      </c>
      <c r="J110" s="85"/>
    </row>
    <row r="111" spans="1:36">
      <c r="A111" s="69" t="s">
        <v>16</v>
      </c>
      <c r="B111" s="147" t="s">
        <v>174</v>
      </c>
      <c r="C111" s="147"/>
      <c r="D111" s="147"/>
      <c r="E111" s="147"/>
      <c r="F111" s="147"/>
      <c r="G111" s="147"/>
      <c r="H111" s="147"/>
      <c r="I111" s="148">
        <v>1200</v>
      </c>
      <c r="J111" s="148"/>
    </row>
    <row r="112" spans="1:36" ht="19.5">
      <c r="A112" s="69" t="s">
        <v>17</v>
      </c>
      <c r="B112" s="147" t="s">
        <v>154</v>
      </c>
      <c r="C112" s="147"/>
      <c r="D112" s="147"/>
      <c r="E112" s="147"/>
      <c r="F112" s="147"/>
      <c r="G112" s="147"/>
      <c r="H112" s="147"/>
      <c r="I112" s="148">
        <v>150</v>
      </c>
      <c r="J112" s="148"/>
      <c r="K112" s="38"/>
    </row>
    <row r="113" spans="1:36" ht="19.5">
      <c r="A113" s="1"/>
      <c r="B113" s="245" t="s">
        <v>4</v>
      </c>
      <c r="C113" s="245"/>
      <c r="D113" s="245"/>
      <c r="E113" s="245"/>
      <c r="F113" s="245"/>
      <c r="G113" s="245"/>
      <c r="H113" s="245"/>
      <c r="I113" s="246">
        <f>SUM(I111:J112)</f>
        <v>1350</v>
      </c>
      <c r="J113" s="246"/>
      <c r="K113" s="38"/>
    </row>
    <row r="114" spans="1:36" ht="19.5">
      <c r="A114" s="99" t="s">
        <v>129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38"/>
    </row>
    <row r="115" spans="1:36" ht="19.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38"/>
    </row>
    <row r="116" spans="1:36" ht="29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38"/>
    </row>
    <row r="117" spans="1:36" ht="19.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38"/>
    </row>
    <row r="118" spans="1:36">
      <c r="A118" s="86" t="s">
        <v>23</v>
      </c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1:36">
      <c r="A119" s="22"/>
      <c r="B119" s="145" t="s">
        <v>24</v>
      </c>
      <c r="C119" s="145"/>
      <c r="D119" s="145"/>
      <c r="E119" s="145"/>
      <c r="F119" s="145"/>
      <c r="G119" s="145"/>
      <c r="H119" s="145"/>
      <c r="I119" s="145"/>
      <c r="J119" s="145"/>
    </row>
    <row r="120" spans="1:36">
      <c r="A120" s="22"/>
      <c r="B120" s="145" t="s">
        <v>25</v>
      </c>
      <c r="C120" s="145"/>
      <c r="D120" s="145"/>
      <c r="E120" s="145"/>
      <c r="F120" s="145"/>
      <c r="G120" s="145"/>
      <c r="H120" s="145"/>
      <c r="I120" s="145"/>
      <c r="J120" s="145"/>
    </row>
    <row r="121" spans="1:36">
      <c r="A121" s="22"/>
      <c r="B121" s="145" t="s">
        <v>26</v>
      </c>
      <c r="C121" s="145"/>
      <c r="D121" s="145"/>
      <c r="E121" s="145"/>
      <c r="F121" s="145"/>
      <c r="G121" s="145"/>
      <c r="H121" s="145"/>
      <c r="I121" s="145"/>
      <c r="J121" s="145"/>
    </row>
    <row r="122" spans="1:36">
      <c r="A122" s="22"/>
      <c r="B122" s="145" t="s">
        <v>27</v>
      </c>
      <c r="C122" s="145"/>
      <c r="D122" s="145"/>
      <c r="E122" s="145"/>
      <c r="F122" s="145"/>
      <c r="G122" s="145"/>
      <c r="H122" s="145"/>
      <c r="I122" s="145"/>
      <c r="J122" s="145"/>
    </row>
    <row r="123" spans="1:36">
      <c r="A123" s="22" t="s">
        <v>151</v>
      </c>
      <c r="B123" s="145" t="s">
        <v>28</v>
      </c>
      <c r="C123" s="145"/>
      <c r="D123" s="145"/>
      <c r="E123" s="145"/>
      <c r="F123" s="145"/>
      <c r="G123" s="145"/>
      <c r="H123" s="145"/>
      <c r="I123" s="145"/>
      <c r="J123" s="145"/>
    </row>
    <row r="124" spans="1:36">
      <c r="A124" s="22" t="s">
        <v>151</v>
      </c>
      <c r="B124" s="145" t="s">
        <v>29</v>
      </c>
      <c r="C124" s="145"/>
      <c r="D124" s="145"/>
      <c r="E124" s="145"/>
      <c r="F124" s="145"/>
      <c r="G124" s="145"/>
      <c r="H124" s="145"/>
      <c r="I124" s="145"/>
      <c r="J124" s="145"/>
    </row>
    <row r="125" spans="1:36" s="9" customFormat="1">
      <c r="A125" s="22"/>
      <c r="B125" s="145" t="s">
        <v>30</v>
      </c>
      <c r="C125" s="145"/>
      <c r="D125" s="145"/>
      <c r="E125" s="145"/>
      <c r="F125" s="145"/>
      <c r="G125" s="145"/>
      <c r="H125" s="145"/>
      <c r="I125" s="145"/>
      <c r="J125" s="145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9.5">
      <c r="A126" s="22" t="s">
        <v>151</v>
      </c>
      <c r="B126" s="6" t="s">
        <v>31</v>
      </c>
      <c r="C126" s="87" t="s">
        <v>179</v>
      </c>
      <c r="D126" s="88"/>
      <c r="E126" s="88"/>
      <c r="F126" s="88"/>
      <c r="G126" s="88"/>
      <c r="H126" s="88"/>
      <c r="I126" s="88"/>
      <c r="J126" s="89"/>
      <c r="K126" s="31"/>
    </row>
    <row r="127" spans="1:36" ht="19.5">
      <c r="A127" s="86" t="s">
        <v>109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31"/>
    </row>
    <row r="128" spans="1:36">
      <c r="A128" s="79">
        <v>2</v>
      </c>
      <c r="B128" s="175" t="s">
        <v>44</v>
      </c>
      <c r="C128" s="86"/>
      <c r="D128" s="86"/>
      <c r="E128" s="86"/>
      <c r="F128" s="86"/>
      <c r="G128" s="86"/>
      <c r="H128" s="86"/>
      <c r="I128" s="86"/>
      <c r="J128" s="86"/>
    </row>
    <row r="129" spans="1:36" s="5" customFormat="1" ht="19.5">
      <c r="A129" s="138" t="s">
        <v>98</v>
      </c>
      <c r="B129" s="139"/>
      <c r="C129" s="139"/>
      <c r="D129" s="139"/>
      <c r="E129" s="139"/>
      <c r="F129" s="139"/>
      <c r="G129" s="139"/>
      <c r="H129" s="139"/>
      <c r="I129" s="139"/>
      <c r="J129" s="140"/>
      <c r="K129" s="39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</row>
    <row r="130" spans="1:36" s="5" customFormat="1" ht="19.5">
      <c r="A130" s="141"/>
      <c r="B130" s="86"/>
      <c r="C130" s="86"/>
      <c r="D130" s="86"/>
      <c r="E130" s="86"/>
      <c r="F130" s="86"/>
      <c r="G130" s="86"/>
      <c r="H130" s="86"/>
      <c r="I130" s="86"/>
      <c r="J130" s="142"/>
      <c r="K130" s="39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</row>
    <row r="131" spans="1:36" s="5" customFormat="1">
      <c r="A131" s="143"/>
      <c r="B131" s="97"/>
      <c r="C131" s="97"/>
      <c r="D131" s="97"/>
      <c r="E131" s="97"/>
      <c r="F131" s="97"/>
      <c r="G131" s="97"/>
      <c r="H131" s="97"/>
      <c r="I131" s="97"/>
      <c r="J131" s="14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ht="20.25" customHeight="1">
      <c r="A132" s="105" t="s">
        <v>180</v>
      </c>
      <c r="B132" s="106"/>
      <c r="C132" s="106"/>
      <c r="D132" s="106"/>
      <c r="E132" s="106"/>
      <c r="F132" s="106"/>
      <c r="G132" s="106"/>
      <c r="H132" s="106"/>
      <c r="I132" s="106"/>
      <c r="J132" s="107"/>
      <c r="K132" s="31"/>
    </row>
    <row r="133" spans="1:36" ht="19.5">
      <c r="A133" s="108" t="s">
        <v>42</v>
      </c>
      <c r="B133" s="108"/>
      <c r="C133" s="108"/>
      <c r="D133" s="108"/>
      <c r="E133" s="108"/>
      <c r="F133" s="108"/>
      <c r="G133" s="108"/>
      <c r="H133" s="108"/>
      <c r="I133" s="108"/>
      <c r="J133" s="108"/>
      <c r="K133" s="31"/>
    </row>
    <row r="134" spans="1:36" ht="18.75" customHeight="1">
      <c r="A134" s="178" t="s">
        <v>178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31"/>
    </row>
    <row r="135" spans="1:36" ht="19.5" hidden="1">
      <c r="A135" s="178"/>
      <c r="B135" s="179"/>
      <c r="C135" s="179"/>
      <c r="D135" s="179"/>
      <c r="E135" s="179"/>
      <c r="F135" s="179"/>
      <c r="G135" s="179"/>
      <c r="H135" s="179"/>
      <c r="I135" s="179"/>
      <c r="J135" s="179"/>
      <c r="K135" s="31"/>
    </row>
    <row r="136" spans="1:36" ht="18.75" customHeight="1">
      <c r="A136" s="178" t="s">
        <v>177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31"/>
    </row>
    <row r="137" spans="1:36" ht="19.5" hidden="1">
      <c r="A137" s="94"/>
      <c r="B137" s="95"/>
      <c r="C137" s="95"/>
      <c r="D137" s="95"/>
      <c r="E137" s="95"/>
      <c r="F137" s="95"/>
      <c r="G137" s="95"/>
      <c r="H137" s="95"/>
      <c r="I137" s="95"/>
      <c r="J137" s="96"/>
      <c r="K137" s="31"/>
    </row>
    <row r="138" spans="1:36" ht="22.5" customHeight="1">
      <c r="A138" s="97" t="s">
        <v>43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31"/>
    </row>
    <row r="139" spans="1:36" s="10" customFormat="1" ht="37.5">
      <c r="A139" s="67" t="s">
        <v>115</v>
      </c>
      <c r="B139" s="90" t="s">
        <v>99</v>
      </c>
      <c r="C139" s="91"/>
      <c r="D139" s="91"/>
      <c r="E139" s="91"/>
      <c r="F139" s="91"/>
      <c r="G139" s="92" t="s">
        <v>77</v>
      </c>
      <c r="H139" s="92"/>
      <c r="I139" s="92" t="s">
        <v>45</v>
      </c>
      <c r="J139" s="92"/>
      <c r="K139" s="76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ht="13.5" customHeight="1">
      <c r="A140" s="70">
        <v>1</v>
      </c>
      <c r="B140" s="82">
        <v>2</v>
      </c>
      <c r="C140" s="83"/>
      <c r="D140" s="83"/>
      <c r="E140" s="83"/>
      <c r="F140" s="84"/>
      <c r="G140" s="85">
        <v>3</v>
      </c>
      <c r="H140" s="85"/>
      <c r="I140" s="85">
        <v>4</v>
      </c>
      <c r="J140" s="85"/>
      <c r="K140" s="35"/>
    </row>
    <row r="141" spans="1:36" ht="24" customHeight="1">
      <c r="A141" s="1" t="s">
        <v>16</v>
      </c>
      <c r="B141" s="100" t="s">
        <v>46</v>
      </c>
      <c r="C141" s="101"/>
      <c r="D141" s="101"/>
      <c r="E141" s="101"/>
      <c r="F141" s="102"/>
      <c r="G141" s="103">
        <v>501.37</v>
      </c>
      <c r="H141" s="103"/>
      <c r="I141" s="104">
        <f>G141*100%/G146</f>
        <v>0.81873703806522202</v>
      </c>
      <c r="J141" s="104"/>
      <c r="K141" s="35"/>
    </row>
    <row r="142" spans="1:36" ht="37.5" customHeight="1">
      <c r="A142" s="1" t="s">
        <v>17</v>
      </c>
      <c r="B142" s="100" t="s">
        <v>47</v>
      </c>
      <c r="C142" s="101"/>
      <c r="D142" s="101"/>
      <c r="E142" s="101"/>
      <c r="F142" s="102"/>
      <c r="G142" s="176">
        <v>111</v>
      </c>
      <c r="H142" s="176"/>
      <c r="I142" s="177">
        <v>0.04</v>
      </c>
      <c r="J142" s="177"/>
      <c r="K142" s="35"/>
    </row>
    <row r="143" spans="1:36" ht="38.450000000000003" customHeight="1">
      <c r="A143" s="1" t="s">
        <v>49</v>
      </c>
      <c r="B143" s="100" t="s">
        <v>48</v>
      </c>
      <c r="C143" s="101"/>
      <c r="D143" s="101"/>
      <c r="E143" s="101"/>
      <c r="F143" s="102"/>
      <c r="G143" s="103">
        <v>44.4</v>
      </c>
      <c r="H143" s="103"/>
      <c r="I143" s="104">
        <f>G143*100%/G146</f>
        <v>7.2505184773911199E-2</v>
      </c>
      <c r="J143" s="104"/>
    </row>
    <row r="144" spans="1:36" s="5" customFormat="1" ht="23.25" customHeight="1">
      <c r="A144" s="1" t="s">
        <v>50</v>
      </c>
      <c r="B144" s="100" t="s">
        <v>100</v>
      </c>
      <c r="C144" s="101"/>
      <c r="D144" s="101"/>
      <c r="E144" s="101"/>
      <c r="F144" s="102"/>
      <c r="G144" s="103">
        <v>55.5</v>
      </c>
      <c r="H144" s="103"/>
      <c r="I144" s="104">
        <f>G144*100%/G146</f>
        <v>9.0631480967389003E-2</v>
      </c>
      <c r="J144" s="10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</row>
    <row r="145" spans="1:36" s="9" customFormat="1" ht="41.25" customHeight="1">
      <c r="A145" s="1" t="s">
        <v>51</v>
      </c>
      <c r="B145" s="100" t="s">
        <v>142</v>
      </c>
      <c r="C145" s="101"/>
      <c r="D145" s="101"/>
      <c r="E145" s="101"/>
      <c r="F145" s="102"/>
      <c r="G145" s="103">
        <v>11.1</v>
      </c>
      <c r="H145" s="103"/>
      <c r="I145" s="104">
        <f>G145*100%/G146</f>
        <v>1.81262961934778E-2</v>
      </c>
      <c r="J145" s="104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8.75" customHeight="1">
      <c r="A146" s="1"/>
      <c r="B146" s="119" t="s">
        <v>3</v>
      </c>
      <c r="C146" s="120"/>
      <c r="D146" s="120"/>
      <c r="E146" s="120"/>
      <c r="F146" s="121"/>
      <c r="G146" s="122">
        <f>G141+G142</f>
        <v>612.37</v>
      </c>
      <c r="H146" s="122"/>
      <c r="I146" s="123">
        <v>1</v>
      </c>
      <c r="J146" s="124"/>
      <c r="K146" s="31"/>
    </row>
    <row r="147" spans="1:36" ht="19.5">
      <c r="A147" s="98" t="s">
        <v>143</v>
      </c>
      <c r="B147" s="98"/>
      <c r="C147" s="98"/>
      <c r="D147" s="98"/>
      <c r="E147" s="98"/>
      <c r="F147" s="98"/>
      <c r="G147" s="98"/>
      <c r="H147" s="98"/>
      <c r="I147" s="98"/>
      <c r="J147" s="98"/>
      <c r="K147" s="31"/>
    </row>
    <row r="148" spans="1:36" ht="19.5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31"/>
    </row>
    <row r="149" spans="1:36" ht="19.5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31"/>
    </row>
    <row r="150" spans="1:36" ht="19.5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31"/>
    </row>
    <row r="151" spans="1:36" ht="9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31"/>
    </row>
    <row r="152" spans="1:36" ht="19.5" hidden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38"/>
    </row>
    <row r="153" spans="1:36" ht="19.5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38"/>
    </row>
    <row r="154" spans="1:36" ht="19.5">
      <c r="A154" s="86" t="s">
        <v>101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38"/>
    </row>
    <row r="155" spans="1:36" ht="19.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38"/>
    </row>
    <row r="156" spans="1:36" s="10" customFormat="1" ht="37.5">
      <c r="A156" s="13" t="s">
        <v>115</v>
      </c>
      <c r="B156" s="92" t="s">
        <v>78</v>
      </c>
      <c r="C156" s="92"/>
      <c r="D156" s="92"/>
      <c r="E156" s="92"/>
      <c r="F156" s="92"/>
      <c r="G156" s="92"/>
      <c r="H156" s="92"/>
      <c r="I156" s="92" t="s">
        <v>79</v>
      </c>
      <c r="J156" s="92"/>
      <c r="K156" s="7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ht="19.5">
      <c r="A157" s="70">
        <v>1</v>
      </c>
      <c r="B157" s="85">
        <v>2</v>
      </c>
      <c r="C157" s="85"/>
      <c r="D157" s="85"/>
      <c r="E157" s="85"/>
      <c r="F157" s="85"/>
      <c r="G157" s="85"/>
      <c r="H157" s="85"/>
      <c r="I157" s="85">
        <v>3</v>
      </c>
      <c r="J157" s="85"/>
      <c r="K157" s="38"/>
    </row>
    <row r="158" spans="1:36" ht="19.5">
      <c r="A158" s="13" t="s">
        <v>16</v>
      </c>
      <c r="B158" s="216" t="s">
        <v>181</v>
      </c>
      <c r="C158" s="216"/>
      <c r="D158" s="216"/>
      <c r="E158" s="216"/>
      <c r="F158" s="216"/>
      <c r="G158" s="216"/>
      <c r="H158" s="216"/>
      <c r="I158" s="217">
        <v>2775</v>
      </c>
      <c r="J158" s="217"/>
      <c r="K158" s="38"/>
    </row>
    <row r="159" spans="1:36" s="4" customFormat="1" ht="19.5">
      <c r="A159" s="13" t="s">
        <v>17</v>
      </c>
      <c r="B159" s="216" t="s">
        <v>155</v>
      </c>
      <c r="C159" s="216"/>
      <c r="D159" s="216"/>
      <c r="E159" s="216"/>
      <c r="F159" s="216"/>
      <c r="G159" s="216"/>
      <c r="H159" s="216"/>
      <c r="I159" s="217">
        <v>2775</v>
      </c>
      <c r="J159" s="217"/>
      <c r="K159" s="3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s="4" customFormat="1" ht="19.5">
      <c r="A160" s="80" t="s">
        <v>18</v>
      </c>
      <c r="B160" s="133" t="s">
        <v>182</v>
      </c>
      <c r="C160" s="134"/>
      <c r="D160" s="134"/>
      <c r="E160" s="134"/>
      <c r="F160" s="134"/>
      <c r="G160" s="134"/>
      <c r="H160" s="135"/>
      <c r="I160" s="136">
        <v>2775</v>
      </c>
      <c r="J160" s="137"/>
      <c r="K160" s="3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s="4" customFormat="1" ht="19.5">
      <c r="A161" s="80" t="s">
        <v>19</v>
      </c>
      <c r="B161" s="133" t="s">
        <v>183</v>
      </c>
      <c r="C161" s="134"/>
      <c r="D161" s="134"/>
      <c r="E161" s="134"/>
      <c r="F161" s="134"/>
      <c r="G161" s="134"/>
      <c r="H161" s="135"/>
      <c r="I161" s="136">
        <v>2775</v>
      </c>
      <c r="J161" s="137"/>
      <c r="K161" s="3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</row>
    <row r="162" spans="1:36" s="5" customFormat="1" ht="19.5">
      <c r="A162" s="1"/>
      <c r="B162" s="245" t="s">
        <v>4</v>
      </c>
      <c r="C162" s="245"/>
      <c r="D162" s="245"/>
      <c r="E162" s="245"/>
      <c r="F162" s="245"/>
      <c r="G162" s="245"/>
      <c r="H162" s="245"/>
      <c r="I162" s="239">
        <f>SUM(I158:I161)</f>
        <v>11100</v>
      </c>
      <c r="J162" s="240"/>
      <c r="K162" s="39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</row>
    <row r="163" spans="1:36" s="5" customFormat="1" ht="19.5">
      <c r="A163" s="98" t="s">
        <v>102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39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</row>
    <row r="164" spans="1:36" s="5" customForma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</row>
    <row r="165" spans="1:36" s="5" customFormat="1" ht="2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</row>
    <row r="166" spans="1:36" s="5" customFormat="1">
      <c r="A166" s="86" t="s">
        <v>103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36" s="5" customForma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</row>
    <row r="168" spans="1:36" s="5" customForma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</row>
    <row r="169" spans="1:36" ht="19.5">
      <c r="A169" s="26">
        <v>150</v>
      </c>
      <c r="B169" s="86" t="s">
        <v>67</v>
      </c>
      <c r="C169" s="86"/>
      <c r="D169" s="86"/>
      <c r="E169" s="86"/>
      <c r="F169" s="86"/>
      <c r="G169" s="86"/>
      <c r="H169" s="86"/>
      <c r="I169" s="86"/>
      <c r="J169" s="86"/>
      <c r="K169" s="38"/>
    </row>
    <row r="170" spans="1:36" ht="18" customHeight="1">
      <c r="A170" s="241" t="s">
        <v>104</v>
      </c>
      <c r="B170" s="241"/>
      <c r="C170" s="241"/>
      <c r="D170" s="241"/>
      <c r="E170" s="241"/>
      <c r="F170" s="241"/>
      <c r="G170" s="241"/>
      <c r="H170" s="241"/>
      <c r="I170" s="241"/>
      <c r="J170" s="241"/>
      <c r="K170" s="31"/>
    </row>
    <row r="171" spans="1:36" s="10" customFormat="1" ht="56.25">
      <c r="A171" s="13" t="s">
        <v>2</v>
      </c>
      <c r="B171" s="90" t="s">
        <v>147</v>
      </c>
      <c r="C171" s="242"/>
      <c r="D171" s="242"/>
      <c r="E171" s="243"/>
      <c r="F171" s="92" t="s">
        <v>105</v>
      </c>
      <c r="G171" s="244"/>
      <c r="H171" s="244"/>
      <c r="I171" s="13" t="s">
        <v>52</v>
      </c>
      <c r="J171" s="13" t="s">
        <v>106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ht="34.5" customHeight="1">
      <c r="A172" s="70">
        <v>1</v>
      </c>
      <c r="B172" s="85">
        <v>2</v>
      </c>
      <c r="C172" s="85"/>
      <c r="D172" s="85"/>
      <c r="E172" s="85"/>
      <c r="F172" s="85">
        <v>3</v>
      </c>
      <c r="G172" s="85"/>
      <c r="H172" s="85"/>
      <c r="I172" s="70">
        <v>4</v>
      </c>
      <c r="J172" s="70">
        <v>5</v>
      </c>
    </row>
    <row r="173" spans="1:36" ht="34.5" customHeight="1">
      <c r="A173" s="15" t="s">
        <v>16</v>
      </c>
      <c r="B173" s="248" t="s">
        <v>155</v>
      </c>
      <c r="C173" s="249"/>
      <c r="D173" s="249"/>
      <c r="E173" s="250"/>
      <c r="F173" s="251" t="s">
        <v>156</v>
      </c>
      <c r="G173" s="251"/>
      <c r="H173" s="251"/>
      <c r="I173" s="78" t="s">
        <v>157</v>
      </c>
      <c r="J173" s="21">
        <v>2</v>
      </c>
    </row>
    <row r="174" spans="1:36" ht="38.25" customHeight="1">
      <c r="A174" s="15" t="s">
        <v>17</v>
      </c>
      <c r="B174" s="251" t="s">
        <v>184</v>
      </c>
      <c r="C174" s="251"/>
      <c r="D174" s="251"/>
      <c r="E174" s="251"/>
      <c r="F174" s="251" t="s">
        <v>156</v>
      </c>
      <c r="G174" s="251"/>
      <c r="H174" s="251"/>
      <c r="I174" s="81" t="s">
        <v>157</v>
      </c>
      <c r="J174" s="21">
        <v>2</v>
      </c>
    </row>
    <row r="175" spans="1:36">
      <c r="A175" s="98" t="s">
        <v>144</v>
      </c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36" s="9" customFormat="1" ht="11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8.75" customHeight="1">
      <c r="A177" s="86" t="s">
        <v>110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31"/>
    </row>
    <row r="178" spans="1:36" ht="19.5">
      <c r="A178" s="26">
        <v>1</v>
      </c>
      <c r="B178" s="86" t="s">
        <v>44</v>
      </c>
      <c r="C178" s="86"/>
      <c r="D178" s="86"/>
      <c r="E178" s="86"/>
      <c r="F178" s="86"/>
      <c r="G178" s="86"/>
      <c r="H178" s="86"/>
      <c r="I178" s="86"/>
      <c r="J178" s="86"/>
      <c r="K178" s="31"/>
    </row>
    <row r="179" spans="1:36" s="10" customFormat="1">
      <c r="A179" s="109" t="s">
        <v>62</v>
      </c>
      <c r="B179" s="109"/>
      <c r="C179" s="109"/>
      <c r="D179" s="109"/>
      <c r="E179" s="109"/>
      <c r="F179" s="109"/>
      <c r="G179" s="247"/>
      <c r="H179" s="20" t="s">
        <v>158</v>
      </c>
      <c r="I179" s="19" t="s">
        <v>159</v>
      </c>
      <c r="J179" s="19">
        <v>2022</v>
      </c>
      <c r="K179" s="73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ht="19.5">
      <c r="A180" s="237" t="s">
        <v>145</v>
      </c>
      <c r="B180" s="237"/>
      <c r="C180" s="237"/>
      <c r="D180" s="237"/>
      <c r="E180" s="237"/>
      <c r="F180" s="237"/>
      <c r="G180" s="237"/>
      <c r="H180" s="237"/>
      <c r="I180" s="237"/>
      <c r="J180" s="237"/>
      <c r="K180" s="31"/>
    </row>
    <row r="181" spans="1:36" ht="19.5">
      <c r="A181" s="109" t="s">
        <v>116</v>
      </c>
      <c r="B181" s="109"/>
      <c r="C181" s="109"/>
      <c r="D181" s="109"/>
      <c r="E181" s="109"/>
      <c r="F181" s="109"/>
      <c r="G181" s="109"/>
      <c r="H181" s="109"/>
      <c r="I181" s="109"/>
      <c r="J181" s="109"/>
      <c r="K181" s="31"/>
    </row>
    <row r="182" spans="1:36" ht="19.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31"/>
    </row>
    <row r="183" spans="1:36" ht="42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31"/>
    </row>
    <row r="184" spans="1:36" ht="37.5">
      <c r="A184" s="13" t="s">
        <v>115</v>
      </c>
      <c r="B184" s="90" t="s">
        <v>117</v>
      </c>
      <c r="C184" s="91"/>
      <c r="D184" s="91"/>
      <c r="E184" s="91"/>
      <c r="F184" s="91"/>
      <c r="G184" s="92" t="s">
        <v>63</v>
      </c>
      <c r="H184" s="92"/>
      <c r="I184" s="90" t="s">
        <v>64</v>
      </c>
      <c r="J184" s="93"/>
      <c r="K184" s="31"/>
    </row>
    <row r="185" spans="1:36">
      <c r="A185" s="70">
        <v>1</v>
      </c>
      <c r="B185" s="82">
        <v>2</v>
      </c>
      <c r="C185" s="83"/>
      <c r="D185" s="83"/>
      <c r="E185" s="83"/>
      <c r="F185" s="84"/>
      <c r="G185" s="85">
        <v>3</v>
      </c>
      <c r="H185" s="85"/>
      <c r="I185" s="82">
        <v>4</v>
      </c>
      <c r="J185" s="84"/>
    </row>
    <row r="186" spans="1:36" s="18" customFormat="1" ht="15.75">
      <c r="A186" s="15" t="s">
        <v>16</v>
      </c>
      <c r="B186" s="125" t="s">
        <v>165</v>
      </c>
      <c r="C186" s="126"/>
      <c r="D186" s="126"/>
      <c r="E186" s="126"/>
      <c r="F186" s="127"/>
      <c r="G186" s="128">
        <v>9281734729</v>
      </c>
      <c r="H186" s="128"/>
      <c r="I186" s="117" t="s">
        <v>162</v>
      </c>
      <c r="J186" s="118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</row>
    <row r="187" spans="1:36" s="41" customFormat="1" ht="18" customHeight="1">
      <c r="A187" s="15" t="s">
        <v>17</v>
      </c>
      <c r="B187" s="125" t="s">
        <v>163</v>
      </c>
      <c r="C187" s="126"/>
      <c r="D187" s="126"/>
      <c r="E187" s="126"/>
      <c r="F187" s="127"/>
      <c r="G187" s="128">
        <v>9287682114</v>
      </c>
      <c r="H187" s="128"/>
      <c r="I187" s="117" t="s">
        <v>162</v>
      </c>
      <c r="J187" s="118"/>
    </row>
    <row r="188" spans="1:36">
      <c r="A188" s="15" t="s">
        <v>18</v>
      </c>
      <c r="B188" s="125" t="s">
        <v>164</v>
      </c>
      <c r="C188" s="126"/>
      <c r="D188" s="126"/>
      <c r="E188" s="126"/>
      <c r="F188" s="127"/>
      <c r="G188" s="128">
        <v>9281585028</v>
      </c>
      <c r="H188" s="128"/>
      <c r="I188" s="117" t="s">
        <v>162</v>
      </c>
      <c r="J188" s="118"/>
    </row>
    <row r="189" spans="1:36" s="72" customFormat="1">
      <c r="A189" s="109" t="s">
        <v>118</v>
      </c>
      <c r="B189" s="109"/>
      <c r="C189" s="109"/>
      <c r="D189" s="109"/>
      <c r="E189" s="109"/>
      <c r="F189" s="109"/>
      <c r="G189" s="109"/>
      <c r="H189" s="109"/>
      <c r="I189" s="109"/>
      <c r="J189" s="109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 ht="21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</row>
    <row r="191" spans="1:36" ht="37.5">
      <c r="A191" s="62" t="s">
        <v>115</v>
      </c>
      <c r="B191" s="90" t="s">
        <v>119</v>
      </c>
      <c r="C191" s="91"/>
      <c r="D191" s="91"/>
      <c r="E191" s="91"/>
      <c r="F191" s="91"/>
      <c r="G191" s="92" t="s">
        <v>63</v>
      </c>
      <c r="H191" s="92"/>
      <c r="I191" s="90" t="s">
        <v>64</v>
      </c>
      <c r="J191" s="93"/>
    </row>
    <row r="192" spans="1:36">
      <c r="A192" s="63">
        <v>1</v>
      </c>
      <c r="B192" s="82">
        <v>2</v>
      </c>
      <c r="C192" s="83"/>
      <c r="D192" s="83"/>
      <c r="E192" s="83"/>
      <c r="F192" s="84"/>
      <c r="G192" s="85">
        <v>3</v>
      </c>
      <c r="H192" s="85"/>
      <c r="I192" s="82">
        <v>4</v>
      </c>
      <c r="J192" s="84"/>
    </row>
    <row r="193" spans="1:36" s="18" customFormat="1" ht="15.75">
      <c r="A193" s="15" t="s">
        <v>16</v>
      </c>
      <c r="B193" s="125" t="s">
        <v>187</v>
      </c>
      <c r="C193" s="126"/>
      <c r="D193" s="126"/>
      <c r="E193" s="126"/>
      <c r="F193" s="127"/>
      <c r="G193" s="128">
        <v>9281407050</v>
      </c>
      <c r="H193" s="128"/>
      <c r="I193" s="117" t="s">
        <v>188</v>
      </c>
      <c r="J193" s="118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</row>
    <row r="194" spans="1:36" s="16" customFormat="1" ht="15.75">
      <c r="A194" s="15" t="s">
        <v>17</v>
      </c>
      <c r="B194" s="125" t="s">
        <v>189</v>
      </c>
      <c r="C194" s="126"/>
      <c r="D194" s="126"/>
      <c r="E194" s="126"/>
      <c r="F194" s="127"/>
      <c r="G194" s="128">
        <v>9281530325</v>
      </c>
      <c r="H194" s="128"/>
      <c r="I194" s="117" t="s">
        <v>190</v>
      </c>
      <c r="J194" s="118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</row>
    <row r="195" spans="1:36" s="29" customFormat="1" ht="18.75" customHeight="1">
      <c r="A195" s="15" t="s">
        <v>18</v>
      </c>
      <c r="B195" s="125" t="s">
        <v>191</v>
      </c>
      <c r="C195" s="126"/>
      <c r="D195" s="126"/>
      <c r="E195" s="126"/>
      <c r="F195" s="127"/>
      <c r="G195" s="128">
        <v>9286070394</v>
      </c>
      <c r="H195" s="128"/>
      <c r="I195" s="117" t="s">
        <v>192</v>
      </c>
      <c r="J195" s="118"/>
    </row>
    <row r="196" spans="1:36" s="29" customFormat="1" ht="18" customHeight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3"/>
    </row>
    <row r="197" spans="1:36" s="29" customFormat="1" hidden="1">
      <c r="A197" s="114"/>
      <c r="B197" s="115"/>
      <c r="C197" s="115"/>
      <c r="D197" s="115"/>
      <c r="E197" s="115"/>
      <c r="F197" s="115"/>
      <c r="G197" s="115"/>
      <c r="H197" s="115"/>
      <c r="I197" s="115"/>
      <c r="J197" s="116"/>
    </row>
    <row r="198" spans="1:36" s="29" customFormat="1">
      <c r="A198" s="12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36" s="29" customFormat="1">
      <c r="A199" s="86" t="s">
        <v>175</v>
      </c>
      <c r="B199" s="86"/>
      <c r="C199" s="86"/>
      <c r="D199" s="86"/>
      <c r="E199" s="86"/>
      <c r="F199" s="86"/>
      <c r="G199" s="86"/>
      <c r="H199" s="86"/>
      <c r="I199" s="86"/>
      <c r="J199" s="86"/>
    </row>
    <row r="200" spans="1:36" s="29" customFormat="1">
      <c r="A200" s="164" t="s">
        <v>167</v>
      </c>
      <c r="B200" s="95"/>
      <c r="C200" s="95"/>
      <c r="D200" s="95"/>
      <c r="E200" s="95"/>
      <c r="F200" s="95"/>
      <c r="G200" s="95"/>
      <c r="H200" s="95"/>
      <c r="I200" s="95"/>
      <c r="J200" s="96"/>
    </row>
    <row r="201" spans="1:36" s="29" customForma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36" s="37" customFormat="1" ht="15.75">
      <c r="A202" s="20"/>
      <c r="B202" s="19"/>
      <c r="C202" s="19"/>
      <c r="D202" s="18"/>
      <c r="E202" s="165"/>
      <c r="F202" s="165"/>
      <c r="G202" s="18"/>
      <c r="H202" s="165" t="s">
        <v>176</v>
      </c>
      <c r="I202" s="165"/>
      <c r="J202" s="165"/>
    </row>
    <row r="203" spans="1:36" s="29" customFormat="1">
      <c r="A203" s="166" t="s">
        <v>5</v>
      </c>
      <c r="B203" s="166"/>
      <c r="C203" s="166"/>
      <c r="D203" s="16"/>
      <c r="E203" s="167" t="s">
        <v>6</v>
      </c>
      <c r="F203" s="167"/>
      <c r="G203" s="16"/>
      <c r="H203" s="167" t="s">
        <v>66</v>
      </c>
      <c r="I203" s="167"/>
      <c r="J203" s="167"/>
    </row>
    <row r="204" spans="1:36" s="29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36" s="29" customFormat="1">
      <c r="A205" s="86" t="s">
        <v>65</v>
      </c>
      <c r="B205" s="86"/>
      <c r="C205" s="86"/>
      <c r="D205" s="86"/>
      <c r="E205" s="86"/>
      <c r="F205" s="86"/>
      <c r="G205" s="86"/>
      <c r="H205" s="86"/>
      <c r="I205" s="86"/>
      <c r="J205" s="86"/>
    </row>
    <row r="206" spans="1:36" s="29" customFormat="1">
      <c r="A206" s="164" t="s">
        <v>160</v>
      </c>
      <c r="B206" s="95"/>
      <c r="C206" s="95"/>
      <c r="D206" s="95"/>
      <c r="E206" s="95"/>
      <c r="F206" s="95"/>
      <c r="G206" s="95"/>
      <c r="H206" s="95"/>
      <c r="I206" s="95"/>
      <c r="J206" s="96"/>
    </row>
    <row r="207" spans="1:36" s="29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36" s="37" customFormat="1" ht="15.75">
      <c r="A208" s="20"/>
      <c r="B208" s="19"/>
      <c r="C208" s="19"/>
      <c r="D208" s="18"/>
      <c r="E208" s="165"/>
      <c r="F208" s="165"/>
      <c r="G208" s="18"/>
      <c r="H208" s="165" t="s">
        <v>161</v>
      </c>
      <c r="I208" s="165"/>
      <c r="J208" s="165"/>
    </row>
    <row r="209" spans="1:10" s="29" customFormat="1">
      <c r="A209" s="166" t="s">
        <v>5</v>
      </c>
      <c r="B209" s="166"/>
      <c r="C209" s="166"/>
      <c r="D209" s="16"/>
      <c r="E209" s="167" t="s">
        <v>6</v>
      </c>
      <c r="F209" s="167"/>
      <c r="G209" s="16"/>
      <c r="H209" s="167" t="s">
        <v>66</v>
      </c>
      <c r="I209" s="167"/>
      <c r="J209" s="167"/>
    </row>
    <row r="210" spans="1:10" s="29" customFormat="1"/>
    <row r="211" spans="1:10" s="29" customFormat="1"/>
    <row r="212" spans="1:10" s="29" customFormat="1"/>
    <row r="213" spans="1:10" s="29" customFormat="1"/>
    <row r="214" spans="1:10" s="29" customFormat="1"/>
    <row r="215" spans="1:10" s="29" customFormat="1"/>
    <row r="216" spans="1:10" s="29" customFormat="1"/>
    <row r="217" spans="1:10" s="29" customFormat="1"/>
    <row r="218" spans="1:10" s="29" customFormat="1"/>
    <row r="219" spans="1:10" s="29" customFormat="1"/>
    <row r="220" spans="1:10" s="29" customFormat="1"/>
    <row r="221" spans="1:10" s="29" customFormat="1"/>
    <row r="222" spans="1:10" s="29" customFormat="1"/>
    <row r="223" spans="1:10" s="29" customFormat="1"/>
    <row r="224" spans="1:10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  <row r="268" s="29" customFormat="1"/>
    <row r="269" s="29" customFormat="1"/>
    <row r="270" s="29" customFormat="1"/>
    <row r="271" s="29" customFormat="1"/>
    <row r="272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pans="1:10" s="29" customFormat="1"/>
    <row r="306" spans="1:10" s="29" customFormat="1"/>
    <row r="307" spans="1:10" s="29" customFormat="1"/>
    <row r="308" spans="1:10" s="29" customFormat="1"/>
    <row r="309" spans="1:10" s="29" customFormat="1"/>
    <row r="310" spans="1:10" s="29" customFormat="1"/>
    <row r="311" spans="1:10" s="29" customFormat="1"/>
    <row r="312" spans="1:10" s="29" customFormat="1"/>
    <row r="313" spans="1:10" s="29" customFormat="1"/>
    <row r="314" spans="1:10" s="29" customFormat="1"/>
    <row r="315" spans="1:10" s="29" customFormat="1"/>
    <row r="316" spans="1:10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</sheetData>
  <mergeCells count="228">
    <mergeCell ref="G195:H195"/>
    <mergeCell ref="I195:J195"/>
    <mergeCell ref="A180:J180"/>
    <mergeCell ref="A79:J79"/>
    <mergeCell ref="A72:J75"/>
    <mergeCell ref="G193:H193"/>
    <mergeCell ref="I162:J162"/>
    <mergeCell ref="A170:J170"/>
    <mergeCell ref="B171:E171"/>
    <mergeCell ref="F171:H171"/>
    <mergeCell ref="F172:H172"/>
    <mergeCell ref="B172:E172"/>
    <mergeCell ref="B113:H113"/>
    <mergeCell ref="I113:J113"/>
    <mergeCell ref="B162:H162"/>
    <mergeCell ref="A179:G179"/>
    <mergeCell ref="B173:E173"/>
    <mergeCell ref="F173:H173"/>
    <mergeCell ref="B174:E174"/>
    <mergeCell ref="F174:H174"/>
    <mergeCell ref="B156:H156"/>
    <mergeCell ref="I156:J156"/>
    <mergeCell ref="B157:H157"/>
    <mergeCell ref="I157:J157"/>
    <mergeCell ref="B158:H158"/>
    <mergeCell ref="I158:J158"/>
    <mergeCell ref="B159:H159"/>
    <mergeCell ref="I159:J159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B62:J63"/>
    <mergeCell ref="A58:A59"/>
    <mergeCell ref="A60:A61"/>
    <mergeCell ref="A15:J15"/>
    <mergeCell ref="A17:J17"/>
    <mergeCell ref="A24:J24"/>
    <mergeCell ref="A19:J19"/>
    <mergeCell ref="A20:J20"/>
    <mergeCell ref="A29:J30"/>
    <mergeCell ref="A37:J37"/>
    <mergeCell ref="B34:E34"/>
    <mergeCell ref="F34:G34"/>
    <mergeCell ref="A31:B31"/>
    <mergeCell ref="C31:J31"/>
    <mergeCell ref="A35:A36"/>
    <mergeCell ref="B35:E36"/>
    <mergeCell ref="F35:G36"/>
    <mergeCell ref="H35:J36"/>
    <mergeCell ref="A25:J25"/>
    <mergeCell ref="A22:J23"/>
    <mergeCell ref="A26:J26"/>
    <mergeCell ref="B33:E33"/>
    <mergeCell ref="F33:G33"/>
    <mergeCell ref="H33:J33"/>
    <mergeCell ref="A32:J32"/>
    <mergeCell ref="H34:J34"/>
    <mergeCell ref="A94:J94"/>
    <mergeCell ref="A90:J93"/>
    <mergeCell ref="A89:J89"/>
    <mergeCell ref="B80:F80"/>
    <mergeCell ref="G80:H80"/>
    <mergeCell ref="I80:J80"/>
    <mergeCell ref="B81:F81"/>
    <mergeCell ref="G81:H81"/>
    <mergeCell ref="I81:J81"/>
    <mergeCell ref="B82:F82"/>
    <mergeCell ref="G82:H82"/>
    <mergeCell ref="B83:F83"/>
    <mergeCell ref="G83:H83"/>
    <mergeCell ref="I83:J83"/>
    <mergeCell ref="B84:F84"/>
    <mergeCell ref="G84:H84"/>
    <mergeCell ref="I84:J84"/>
    <mergeCell ref="G86:H86"/>
    <mergeCell ref="I86:J86"/>
    <mergeCell ref="G142:H142"/>
    <mergeCell ref="I142:J142"/>
    <mergeCell ref="A134:J134"/>
    <mergeCell ref="A135:J135"/>
    <mergeCell ref="A136:J136"/>
    <mergeCell ref="I85:J85"/>
    <mergeCell ref="A104:J105"/>
    <mergeCell ref="B123:J123"/>
    <mergeCell ref="B124:J124"/>
    <mergeCell ref="A118:J118"/>
    <mergeCell ref="B119:J119"/>
    <mergeCell ref="B120:J120"/>
    <mergeCell ref="B121:J121"/>
    <mergeCell ref="B122:J122"/>
    <mergeCell ref="B85:F85"/>
    <mergeCell ref="G85:H85"/>
    <mergeCell ref="A103:J103"/>
    <mergeCell ref="A99:A100"/>
    <mergeCell ref="A107:J108"/>
    <mergeCell ref="B111:H111"/>
    <mergeCell ref="I111:J111"/>
    <mergeCell ref="A87:J87"/>
    <mergeCell ref="A88:J88"/>
    <mergeCell ref="B86:F86"/>
    <mergeCell ref="A95:B95"/>
    <mergeCell ref="C95:J95"/>
    <mergeCell ref="B99:J100"/>
    <mergeCell ref="A101:A102"/>
    <mergeCell ref="B101:J102"/>
    <mergeCell ref="B109:H109"/>
    <mergeCell ref="I109:J109"/>
    <mergeCell ref="B128:J128"/>
    <mergeCell ref="B110:H110"/>
    <mergeCell ref="A97:A98"/>
    <mergeCell ref="B97:J98"/>
    <mergeCell ref="A205:J205"/>
    <mergeCell ref="A206:J206"/>
    <mergeCell ref="E208:F208"/>
    <mergeCell ref="H208:J208"/>
    <mergeCell ref="A209:C209"/>
    <mergeCell ref="E209:F209"/>
    <mergeCell ref="H209:J209"/>
    <mergeCell ref="B187:F187"/>
    <mergeCell ref="G187:H187"/>
    <mergeCell ref="I187:J187"/>
    <mergeCell ref="H202:J202"/>
    <mergeCell ref="E202:F202"/>
    <mergeCell ref="A203:C203"/>
    <mergeCell ref="E203:F203"/>
    <mergeCell ref="H203:J203"/>
    <mergeCell ref="A200:J200"/>
    <mergeCell ref="A199:J199"/>
    <mergeCell ref="B194:F194"/>
    <mergeCell ref="G194:H194"/>
    <mergeCell ref="B191:F191"/>
    <mergeCell ref="B188:F188"/>
    <mergeCell ref="G188:H188"/>
    <mergeCell ref="I188:J188"/>
    <mergeCell ref="B195:F195"/>
    <mergeCell ref="A45:J46"/>
    <mergeCell ref="A47:J50"/>
    <mergeCell ref="A55:J57"/>
    <mergeCell ref="A38:J41"/>
    <mergeCell ref="A42:J44"/>
    <mergeCell ref="A66:J69"/>
    <mergeCell ref="A76:J77"/>
    <mergeCell ref="A70:J71"/>
    <mergeCell ref="B58:J59"/>
    <mergeCell ref="B60:J61"/>
    <mergeCell ref="A62:A63"/>
    <mergeCell ref="A163:J165"/>
    <mergeCell ref="A166:J168"/>
    <mergeCell ref="G191:H191"/>
    <mergeCell ref="B192:F192"/>
    <mergeCell ref="G192:H192"/>
    <mergeCell ref="B193:F193"/>
    <mergeCell ref="A64:J64"/>
    <mergeCell ref="A65:J65"/>
    <mergeCell ref="A78:J78"/>
    <mergeCell ref="B160:H160"/>
    <mergeCell ref="B161:H161"/>
    <mergeCell ref="I160:J160"/>
    <mergeCell ref="I161:J161"/>
    <mergeCell ref="A154:J155"/>
    <mergeCell ref="A175:J176"/>
    <mergeCell ref="I110:J110"/>
    <mergeCell ref="A129:J131"/>
    <mergeCell ref="B125:J125"/>
    <mergeCell ref="I82:J82"/>
    <mergeCell ref="I140:J140"/>
    <mergeCell ref="B112:H112"/>
    <mergeCell ref="I112:J112"/>
    <mergeCell ref="A106:B106"/>
    <mergeCell ref="A114:J117"/>
    <mergeCell ref="A132:J132"/>
    <mergeCell ref="A133:J133"/>
    <mergeCell ref="A189:J190"/>
    <mergeCell ref="A96:J96"/>
    <mergeCell ref="A177:J177"/>
    <mergeCell ref="A196:J197"/>
    <mergeCell ref="I194:J194"/>
    <mergeCell ref="I193:J193"/>
    <mergeCell ref="I192:J192"/>
    <mergeCell ref="I191:J191"/>
    <mergeCell ref="A181:J183"/>
    <mergeCell ref="B144:F144"/>
    <mergeCell ref="G144:H144"/>
    <mergeCell ref="I144:J144"/>
    <mergeCell ref="B145:F145"/>
    <mergeCell ref="G145:H145"/>
    <mergeCell ref="I145:J145"/>
    <mergeCell ref="B146:F146"/>
    <mergeCell ref="G146:H146"/>
    <mergeCell ref="I146:J146"/>
    <mergeCell ref="B186:F186"/>
    <mergeCell ref="G186:H186"/>
    <mergeCell ref="I139:J139"/>
    <mergeCell ref="I186:J186"/>
    <mergeCell ref="B140:F140"/>
    <mergeCell ref="G140:H140"/>
    <mergeCell ref="B185:F185"/>
    <mergeCell ref="G185:H185"/>
    <mergeCell ref="I185:J185"/>
    <mergeCell ref="B178:J178"/>
    <mergeCell ref="A127:J127"/>
    <mergeCell ref="C126:J126"/>
    <mergeCell ref="B184:F184"/>
    <mergeCell ref="G184:H184"/>
    <mergeCell ref="I184:J184"/>
    <mergeCell ref="A137:J137"/>
    <mergeCell ref="A138:J138"/>
    <mergeCell ref="B139:F139"/>
    <mergeCell ref="G139:H139"/>
    <mergeCell ref="A147:J153"/>
    <mergeCell ref="B141:F141"/>
    <mergeCell ref="G141:H141"/>
    <mergeCell ref="I141:J141"/>
    <mergeCell ref="B142:F142"/>
    <mergeCell ref="B169:J169"/>
    <mergeCell ref="B143:F143"/>
    <mergeCell ref="G143:H143"/>
    <mergeCell ref="I143:J143"/>
  </mergeCells>
  <dataValidations xWindow="146" yWindow="474" count="40">
    <dataValidation type="list" allowBlank="1" showInputMessage="1" showErrorMessage="1" error="Необходимо выбрать значение из предложенных" sqref="B208 B202 I179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08:J208 H202:J202"/>
    <dataValidation type="list" allowBlank="1" showInputMessage="1" showErrorMessage="1" error="Необходимо выбрать значение из предложенных" sqref="C208 C202 J179">
      <formula1>"2019,2020,2021,2022,2023"</formula1>
    </dataValidation>
    <dataValidation type="list" allowBlank="1" showInputMessage="1" showErrorMessage="1" error="Необходимо выбрать значение из предложенных" sqref="A208 A202 H179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06:J206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200:J200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196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86:F188 B193:F195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86:J188 I193:J195">
      <formula1>1</formula1>
      <formula2>100</formula2>
    </dataValidation>
    <dataValidation type="textLength" allowBlank="1" showInputMessage="1" showErrorMessage="1" error="Максимум 11 цифр. " prompt="Введите только цифры. " sqref="G186:H188 G193:H195">
      <formula1>1</formula1>
      <formula2>11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58:H161">
      <formula1>0</formula1>
      <formula2>200</formula2>
    </dataValidation>
    <dataValidation type="decimal" allowBlank="1" showInputMessage="1" showErrorMessage="1" error="Должно быть введено действительное число" sqref="G142:H142 G83:H83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1:H141 G82:H82">
      <formula1>0</formula1>
      <formula2>2000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58:I161 J158:J159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3:E174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3:H174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3:I174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3:J174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69 A106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43:H145 G84:H85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132 A78"/>
    <dataValidation type="whole" allowBlank="1" showInputMessage="1" showErrorMessage="1" error="Максимальное значение 8" prompt="Укажите количество каналов. " sqref="A128">
      <formula1>0</formula1>
      <formula2>8</formula2>
    </dataValidation>
    <dataValidation type="whole" allowBlank="1" showInputMessage="1" showErrorMessage="1" error="Максимум 10." prompt="Укажите количество форм, без учета трудового участия. " sqref="A178">
      <formula1>0</formula1>
      <formula2>10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19:A126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26:J126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1:H112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1:J112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97:A102 A58:A63 A51:A54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9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6 A70 A72:A74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5">
      <formula1>0</formula1>
      <formula2>500</formula2>
    </dataValidation>
    <dataValidation type="list" allowBlank="1" showInputMessage="1" showErrorMessage="1" error="Необходимо выбрать значение из предложенных" sqref="A95">
      <formula1>"в наличии,отсутствует"</formula1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7:J17 A19:J19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86" r:id="rId1"/>
    <hyperlink ref="I187" r:id="rId2"/>
    <hyperlink ref="I188" r:id="rId3"/>
    <hyperlink ref="A78" r:id="rId4"/>
    <hyperlink ref="A132" r:id="rId5"/>
    <hyperlink ref="A136" r:id="rId6"/>
    <hyperlink ref="A134" r:id="rId7"/>
    <hyperlink ref="I193" r:id="rId8"/>
    <hyperlink ref="I194" r:id="rId9"/>
    <hyperlink ref="I195" r:id="rId10"/>
  </hyperlinks>
  <pageMargins left="0.98425196850393704" right="0.59055118110236227" top="0.59055118110236227" bottom="0.59055118110236227" header="0.39370078740157483" footer="0.39370078740157483"/>
  <pageSetup paperSize="9" scale="99" orientation="portrait" r:id="rId11"/>
  <headerFooter>
    <oddFooter>&amp;C&amp;P</oddFooter>
  </headerFooter>
  <rowBreaks count="5" manualBreakCount="5">
    <brk id="37" max="9" man="1"/>
    <brk id="78" max="9" man="1"/>
    <brk id="117" max="9" man="1"/>
    <brk id="153" max="9" man="1"/>
    <brk id="188" max="9" man="1"/>
  </rowBreak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22"/>
  <sheetViews>
    <sheetView view="pageBreakPreview" zoomScale="70" zoomScaleNormal="90" zoomScaleSheetLayoutView="70" workbookViewId="0">
      <pane ySplit="12" topLeftCell="A13" activePane="bottomLeft" state="frozenSplit"/>
      <selection pane="bottomLeft" activeCell="K17" sqref="K17"/>
    </sheetView>
  </sheetViews>
  <sheetFormatPr defaultColWidth="8.625" defaultRowHeight="15.75"/>
  <cols>
    <col min="1" max="1" width="3.125" style="43" customWidth="1"/>
    <col min="2" max="2" width="41.25" style="43" customWidth="1"/>
    <col min="3" max="3" width="20.25" style="43" customWidth="1"/>
    <col min="4" max="4" width="11.125" style="60" customWidth="1"/>
    <col min="5" max="5" width="8.375" style="61" bestFit="1" customWidth="1"/>
    <col min="6" max="16384" width="8.625" style="43"/>
  </cols>
  <sheetData>
    <row r="1" spans="1:5">
      <c r="A1" s="253" t="s">
        <v>70</v>
      </c>
      <c r="B1" s="253"/>
      <c r="C1" s="253"/>
      <c r="D1" s="253"/>
      <c r="E1" s="253"/>
    </row>
    <row r="2" spans="1:5">
      <c r="A2" s="253" t="str">
        <f>ФОРМА!A6</f>
        <v>Администрации Милютинского сельского поселения Милютинского района</v>
      </c>
      <c r="B2" s="253"/>
      <c r="C2" s="253"/>
      <c r="D2" s="253"/>
      <c r="E2" s="253"/>
    </row>
    <row r="3" spans="1:5">
      <c r="A3" s="44"/>
      <c r="B3" s="44"/>
      <c r="C3" s="44"/>
      <c r="D3" s="45"/>
      <c r="E3" s="46"/>
    </row>
    <row r="4" spans="1:5">
      <c r="A4" s="254" t="s">
        <v>73</v>
      </c>
      <c r="B4" s="254"/>
      <c r="C4" s="47"/>
      <c r="D4" s="45"/>
      <c r="E4" s="46"/>
    </row>
    <row r="5" spans="1:5">
      <c r="A5" s="255" t="str">
        <f>ФОРМА!A8</f>
        <v>Благоустройство территории кладбища ст.Милютинская (установка ограждений) Милютинского сельского поселения Милютинского района Ростовской области</v>
      </c>
      <c r="B5" s="256"/>
      <c r="C5" s="256"/>
      <c r="D5" s="256"/>
      <c r="E5" s="257"/>
    </row>
    <row r="6" spans="1:5">
      <c r="A6" s="258"/>
      <c r="B6" s="259"/>
      <c r="C6" s="259"/>
      <c r="D6" s="259"/>
      <c r="E6" s="260"/>
    </row>
    <row r="7" spans="1:5">
      <c r="A7" s="258"/>
      <c r="B7" s="259"/>
      <c r="C7" s="259"/>
      <c r="D7" s="259"/>
      <c r="E7" s="260"/>
    </row>
    <row r="8" spans="1:5">
      <c r="A8" s="261"/>
      <c r="B8" s="262"/>
      <c r="C8" s="262"/>
      <c r="D8" s="262"/>
      <c r="E8" s="263"/>
    </row>
    <row r="9" spans="1:5">
      <c r="A9" s="48"/>
      <c r="B9" s="48"/>
      <c r="C9" s="48"/>
      <c r="D9" s="49"/>
      <c r="E9" s="50"/>
    </row>
    <row r="10" spans="1:5">
      <c r="A10" s="51" t="s">
        <v>74</v>
      </c>
      <c r="B10" s="52"/>
      <c r="C10" s="53"/>
      <c r="D10" s="49"/>
      <c r="E10" s="50"/>
    </row>
    <row r="12" spans="1:5" s="44" customFormat="1" ht="31.5">
      <c r="A12" s="54" t="s">
        <v>58</v>
      </c>
      <c r="B12" s="54" t="s">
        <v>71</v>
      </c>
      <c r="C12" s="54" t="s">
        <v>72</v>
      </c>
      <c r="D12" s="55" t="s">
        <v>59</v>
      </c>
      <c r="E12" s="56" t="s">
        <v>60</v>
      </c>
    </row>
    <row r="13" spans="1:5" ht="47.25">
      <c r="A13" s="64" t="s">
        <v>16</v>
      </c>
      <c r="B13" s="66" t="s">
        <v>111</v>
      </c>
      <c r="C13" s="65" t="s">
        <v>140</v>
      </c>
      <c r="D13" s="24">
        <f>ФОРМА!A106</f>
        <v>200</v>
      </c>
      <c r="E13" s="57">
        <f>ROUNDDOWN(IF(D13&lt;=200,D13/10,"20"),0)</f>
        <v>20</v>
      </c>
    </row>
    <row r="14" spans="1:5" ht="63">
      <c r="A14" s="64" t="s">
        <v>17</v>
      </c>
      <c r="B14" s="66" t="s">
        <v>112</v>
      </c>
      <c r="C14" s="65" t="s">
        <v>139</v>
      </c>
      <c r="D14" s="24">
        <f>ФОРМА!I113</f>
        <v>1350</v>
      </c>
      <c r="E14" s="57">
        <f>ROUNDDOWN(IF(D14&lt;=1500,D14/100,"15"),0)</f>
        <v>13</v>
      </c>
    </row>
    <row r="15" spans="1:5" ht="47.25">
      <c r="A15" s="64" t="s">
        <v>18</v>
      </c>
      <c r="B15" s="66" t="s">
        <v>135</v>
      </c>
      <c r="C15" s="65" t="s">
        <v>134</v>
      </c>
      <c r="D15" s="24">
        <f>ФОРМА!A128</f>
        <v>2</v>
      </c>
      <c r="E15" s="57">
        <f>ROUNDDOWN(IF(D15&lt;=5,D15,"5"),0)</f>
        <v>2</v>
      </c>
    </row>
    <row r="16" spans="1:5" ht="63">
      <c r="A16" s="64" t="s">
        <v>19</v>
      </c>
      <c r="B16" s="66" t="s">
        <v>141</v>
      </c>
      <c r="C16" s="65" t="s">
        <v>138</v>
      </c>
      <c r="D16" s="27">
        <f>ФОРМА!I144</f>
        <v>9.0631480967389003E-2</v>
      </c>
      <c r="E16" s="58">
        <f>ROUNDDOWN(IF(D16&lt;=25%,D16*100,"25"),0)</f>
        <v>9</v>
      </c>
    </row>
    <row r="17" spans="1:5" ht="63">
      <c r="A17" s="64" t="s">
        <v>53</v>
      </c>
      <c r="B17" s="66" t="s">
        <v>133</v>
      </c>
      <c r="C17" s="65" t="s">
        <v>137</v>
      </c>
      <c r="D17" s="27">
        <f>ФОРМА!I145</f>
        <v>1.81262961934778E-2</v>
      </c>
      <c r="E17" s="58">
        <f>ROUNDDOWN(IF(D17&lt;=40%,D17/2*100,"20"),0)</f>
        <v>0</v>
      </c>
    </row>
    <row r="18" spans="1:5" ht="47.25">
      <c r="A18" s="64" t="s">
        <v>54</v>
      </c>
      <c r="B18" s="66" t="s">
        <v>113</v>
      </c>
      <c r="C18" s="65" t="s">
        <v>132</v>
      </c>
      <c r="D18" s="24">
        <f>ФОРМА!A169</f>
        <v>150</v>
      </c>
      <c r="E18" s="57">
        <f>ROUNDDOWN(IF(D18&lt;=120,D18/20,"6"),0)</f>
        <v>6</v>
      </c>
    </row>
    <row r="19" spans="1:5" ht="78.75">
      <c r="A19" s="64" t="s">
        <v>55</v>
      </c>
      <c r="B19" s="66" t="s">
        <v>114</v>
      </c>
      <c r="C19" s="65" t="s">
        <v>131</v>
      </c>
      <c r="D19" s="24">
        <f>ФОРМА!A178</f>
        <v>1</v>
      </c>
      <c r="E19" s="57">
        <f>ROUNDDOWN(IF(D19&lt;=3,D19,"3"),0)</f>
        <v>1</v>
      </c>
    </row>
    <row r="20" spans="1:5" ht="63">
      <c r="A20" s="64" t="s">
        <v>56</v>
      </c>
      <c r="B20" s="66" t="s">
        <v>136</v>
      </c>
      <c r="C20" s="65" t="s">
        <v>107</v>
      </c>
      <c r="D20" s="24" t="str">
        <f>ФОРМА!A95</f>
        <v>отсутствует</v>
      </c>
      <c r="E20" s="57" t="str">
        <f>IF(D20="в наличии","1","0")</f>
        <v>0</v>
      </c>
    </row>
    <row r="21" spans="1:5" ht="177" customHeight="1">
      <c r="A21" s="64" t="s">
        <v>57</v>
      </c>
      <c r="B21" s="66" t="s">
        <v>130</v>
      </c>
      <c r="C21" s="65" t="s">
        <v>108</v>
      </c>
      <c r="D21" s="24" t="str">
        <f>ФОРМА!A31</f>
        <v>в наличии</v>
      </c>
      <c r="E21" s="57" t="str">
        <f>IF(D21="в наличии","5","0")</f>
        <v>5</v>
      </c>
    </row>
    <row r="22" spans="1:5" s="59" customFormat="1">
      <c r="A22" s="252" t="s">
        <v>61</v>
      </c>
      <c r="B22" s="252"/>
      <c r="C22" s="252"/>
      <c r="D22" s="252"/>
      <c r="E22" s="56">
        <f>E13+E14+E15+E16+E17+E18+E19+E20+E21</f>
        <v>56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Admin</cp:lastModifiedBy>
  <cp:lastPrinted>2021-09-20T13:28:21Z</cp:lastPrinted>
  <dcterms:created xsi:type="dcterms:W3CDTF">2019-10-03T05:08:16Z</dcterms:created>
  <dcterms:modified xsi:type="dcterms:W3CDTF">2021-10-28T08:30:14Z</dcterms:modified>
</cp:coreProperties>
</file>